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5 - 2026\"/>
    </mc:Choice>
  </mc:AlternateContent>
  <xr:revisionPtr revIDLastSave="0" documentId="13_ncr:1_{87308EF3-73D9-41A8-AE07-95A371C4E478}"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charges'!$A$10:$P$11</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charges'!$A$2:$O$11</definedName>
    <definedName name="_xlnm.Print_Area" localSheetId="3">'Annex 2a Import'!$A$2:$H$5</definedName>
    <definedName name="_xlnm.Print_Area" localSheetId="4">'Annex 2b Export'!$A$2:$H$5</definedName>
    <definedName name="_xlnm.Print_Area" localSheetId="5">'Annex 3 Preserved charges'!$A$2:$J$16</definedName>
    <definedName name="_xlnm.Print_Area" localSheetId="6">'Annex 4 LDNO charges'!$A$2:$J$9</definedName>
    <definedName name="_xlnm.Print_Area" localSheetId="7">'Annex 5 LLFs'!$A$2:$F$40</definedName>
    <definedName name="_xlnm.Print_Area" localSheetId="8">'Annex 6 New or Amended EHV'!$A$4:$P$10</definedName>
    <definedName name="_xlnm.Print_Area" localSheetId="9">'Annex 7 Pass-Through Costs'!$A$2:$E$45</definedName>
    <definedName name="_xlnm.Print_Area" localSheetId="10">'Nodal prices'!$A$2:$D$4</definedName>
    <definedName name="_xlnm.Print_Titles" localSheetId="1">'Annex 1 LV, HV and UMS charges'!$2:$13</definedName>
    <definedName name="_xlnm.Print_Titles" localSheetId="2">'Annex 2 Designated EHV charges'!$10:$10</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charges'!$A$2:$I$11</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charges'!$2:$13</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<sst xmlns="http://schemas.openxmlformats.org/spreadsheetml/2006/main" count="2649" uniqueCount="794">
  <si>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</si>
  <si>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</si>
  <si>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</si>
  <si>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</si>
  <si>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</si>
  <si>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</si>
  <si>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</si>
  <si>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</si>
  <si>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</si>
  <si>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</si>
  <si>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</si>
  <si>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</si>
  <si>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</si>
  <si>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</si>
  <si>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</si>
  <si>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</si>
  <si>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</si>
  <si>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</si>
  <si>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</si>
  <si>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</si>
  <si>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</si>
  <si>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</si>
  <si>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</si>
  <si>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</si>
  <si>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</si>
  <si>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</si>
  <si>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</si>
  <si>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</si>
  <si>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</si>
  <si>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</si>
  <si>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</si>
  <si>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</si>
  <si>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</si>
  <si>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</si>
  <si>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</si>
  <si>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</si>
  <si>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</si>
  <si>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</si>
  <si>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</si>
  <si>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</si>
  <si>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</si>
  <si>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</si>
  <si>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</si>
  <si>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</si>
  <si>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</si>
  <si>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</si>
  <si>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</si>
  <si>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</si>
  <si>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</si>
  <si>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</si>
  <si>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</si>
  <si>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</si>
  <si>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</si>
  <si>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</si>
  <si>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</si>
  <si>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</si>
  <si>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</si>
  <si>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</si>
  <si>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</si>
  <si>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</si>
  <si>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</si>
  <si>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</si>
  <si>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</si>
  <si>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</si>
  <si>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</si>
  <si>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</si>
  <si>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</si>
  <si>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</si>
  <si>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</si>
  <si>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</si>
  <si>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</si>
  <si>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</si>
  <si>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</si>
  <si>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</si>
  <si>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</si>
  <si>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</si>
  <si>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</si>
  <si>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</si>
  <si>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</si>
  <si>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</si>
  <si>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</si>
  <si>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</si>
  <si>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</si>
  <si>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</si>
  <si>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</si>
  <si>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</si>
  <si>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</si>
  <si>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</si>
  <si>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</si>
  <si>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</si>
  <si>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</si>
  <si>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</si>
  <si>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</si>
  <si>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</si>
  <si>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</si>
  <si>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</si>
  <si>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</si>
  <si>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</si>
  <si>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</si>
  <si>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</si>
  <si>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</si>
  <si>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</si>
  <si>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</si>
  <si>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</si>
  <si>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</si>
  <si>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</si>
  <si>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</si>
  <si>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</si>
  <si>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</si>
  <si>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</si>
  <si>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</si>
  <si>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</si>
  <si>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</si>
  <si>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</si>
  <si>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</si>
  <si>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</si>
  <si>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</si>
  <si>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</si>
  <si>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</si>
  <si>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</si>
  <si>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</si>
  <si>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</si>
  <si>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</si>
  <si>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</si>
  <si>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</si>
  <si>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</si>
  <si>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</si>
  <si>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</si>
  <si>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</si>
  <si>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</si>
  <si>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</si>
  <si>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</si>
  <si>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</si>
  <si>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</si>
  <si>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</si>
  <si>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[Start] - [End]</t>
  </si>
  <si>
    <t>Copy from CDCM table 3701 "Tariffs!A42:I84" and paste values into A14</t>
  </si>
  <si>
    <t>DNO specific: needs to be updated</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</si>
  <si>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</si>
  <si>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</si>
  <si>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</si>
  <si>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</si>
  <si>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</si>
  <si>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</si>
  <si>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</si>
  <si>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</si>
  <si>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</si>
  <si>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</si>
  <si>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</si>
  <si>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</si>
  <si>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</si>
  <si>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</si>
  <si>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</si>
  <si>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</si>
  <si>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</si>
  <si>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</si>
  <si>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</si>
  <si>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</si>
  <si>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</si>
  <si>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</si>
  <si>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</si>
  <si>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</si>
  <si>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</si>
  <si>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</si>
  <si>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</si>
  <si>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</si>
  <si>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</si>
  <si>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</si>
  <si>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</si>
  <si>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</si>
  <si>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</si>
  <si>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</si>
  <si>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</si>
  <si>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</si>
  <si>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</si>
  <si>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</si>
  <si>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</si>
  <si>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</si>
  <si>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</si>
  <si>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</si>
  <si>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</si>
  <si>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</si>
  <si>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</si>
  <si>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</si>
  <si>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</si>
  <si>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</si>
  <si>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</si>
  <si>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</si>
  <si>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</si>
  <si>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</si>
  <si>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</si>
  <si>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</si>
  <si>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</si>
  <si>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</si>
  <si>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</si>
  <si>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</si>
  <si>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</si>
  <si>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</si>
  <si>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</si>
  <si>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</si>
  <si>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</si>
  <si>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</si>
  <si>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</si>
  <si>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</si>
  <si>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</si>
  <si>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</si>
  <si>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</si>
  <si>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</si>
  <si>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</si>
  <si>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</si>
  <si>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</si>
  <si>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</si>
  <si>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</si>
  <si>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</si>
  <si>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</si>
  <si>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</si>
  <si>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</si>
  <si>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</si>
  <si>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</si>
  <si>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</si>
  <si>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</si>
  <si>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</si>
  <si>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</si>
  <si>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</si>
  <si>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</si>
  <si>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</si>
  <si>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</si>
  <si>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</si>
  <si>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</si>
  <si>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</si>
  <si>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</si>
  <si>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</si>
  <si>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</si>
  <si>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</si>
  <si>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</si>
  <si>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</si>
  <si>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</si>
  <si>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</si>
  <si>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</si>
  <si>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</si>
  <si>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</si>
  <si>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</si>
  <si>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</si>
  <si>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</si>
  <si>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</si>
  <si>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</si>
  <si>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</si>
  <si>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</si>
  <si>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</si>
  <si>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</si>
  <si>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</si>
  <si>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</si>
  <si>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</si>
  <si>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</si>
  <si>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</si>
  <si>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</si>
  <si>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</si>
  <si>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</si>
  <si>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</si>
  <si>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</si>
  <si>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</si>
  <si>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</si>
  <si>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</si>
  <si>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</si>
  <si>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</si>
  <si>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</si>
  <si>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</si>
  <si>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</si>
  <si>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</si>
  <si>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</si>
  <si>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</si>
  <si>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</si>
  <si>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</si>
  <si>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</si>
  <si>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</si>
  <si>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</si>
  <si>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</si>
  <si>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</si>
  <si>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</si>
  <si>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</si>
  <si>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</si>
  <si>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</si>
  <si>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</si>
  <si>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</si>
  <si>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</si>
  <si>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</si>
  <si>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</si>
  <si>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</si>
  <si>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</si>
  <si>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</si>
  <si>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</si>
  <si>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</si>
  <si>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</si>
  <si>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</si>
  <si>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</si>
  <si>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</si>
  <si>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</si>
  <si>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</si>
  <si>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</si>
  <si>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</si>
  <si>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</si>
  <si>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</si>
  <si>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</si>
  <si>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</si>
  <si>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</si>
  <si>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</si>
  <si>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</si>
  <si>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</si>
  <si>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</si>
  <si>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</si>
  <si>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</si>
  <si>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</si>
  <si>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</si>
  <si>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</si>
  <si>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</si>
  <si>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</si>
  <si>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</si>
  <si>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</si>
  <si>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</si>
  <si>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</si>
  <si>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</si>
  <si>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</si>
  <si>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</si>
  <si>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</si>
  <si>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</si>
  <si>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</si>
  <si>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</si>
  <si>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</si>
  <si>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</si>
  <si>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</si>
  <si>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</si>
  <si>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</si>
  <si>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</si>
  <si>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</si>
  <si>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</si>
  <si>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</si>
  <si>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</si>
  <si>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</si>
  <si>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</si>
  <si>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</si>
  <si>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</si>
  <si>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</si>
  <si>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</si>
  <si>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</si>
  <si>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</si>
  <si>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</si>
  <si>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</si>
  <si>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</si>
  <si>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</si>
  <si>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</si>
  <si>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</si>
  <si>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</si>
  <si>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</si>
  <si>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</si>
  <si>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</si>
  <si>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</si>
  <si>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</si>
  <si>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</si>
  <si>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</si>
  <si>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</si>
  <si>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</si>
  <si>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</si>
  <si>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</si>
  <si>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</si>
  <si>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</si>
  <si>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</si>
  <si>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</si>
  <si>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</si>
  <si>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</si>
  <si>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</si>
  <si>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</si>
  <si>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</si>
  <si>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</si>
  <si>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</si>
  <si>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</si>
  <si>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</si>
  <si>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</si>
  <si>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</si>
  <si>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</si>
  <si>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</si>
  <si>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</si>
  <si>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</si>
  <si>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</si>
  <si>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</si>
  <si>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</si>
  <si>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</si>
  <si>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</si>
  <si>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</si>
  <si>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</si>
  <si>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</si>
  <si>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</si>
  <si>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</si>
  <si>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</si>
  <si>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</si>
  <si>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</si>
  <si>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</si>
  <si>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</si>
  <si>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</si>
  <si>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</si>
  <si>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</si>
  <si>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</si>
  <si>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</si>
  <si>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</si>
  <si>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</si>
  <si>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</si>
  <si>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</si>
  <si>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</si>
  <si>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</si>
  <si>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</si>
  <si>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</si>
  <si>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</si>
  <si>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</si>
  <si>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</si>
  <si>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</si>
  <si>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</si>
  <si>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</si>
  <si>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</si>
  <si>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</si>
  <si>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</si>
  <si>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</si>
  <si>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</si>
  <si>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</si>
  <si>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</si>
  <si>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</si>
  <si>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</si>
  <si>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</si>
  <si>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</si>
  <si>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</si>
  <si>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</si>
  <si>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</si>
  <si>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</si>
  <si>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</si>
  <si>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</si>
  <si>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</si>
  <si>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</si>
  <si>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</si>
  <si>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</si>
  <si>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</si>
  <si>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</si>
  <si>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</si>
  <si>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</si>
  <si>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</si>
  <si>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</si>
  <si>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</si>
  <si>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</si>
  <si>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</si>
  <si>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</si>
  <si>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</si>
  <si>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</si>
  <si>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</si>
  <si>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</si>
  <si>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</si>
  <si>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</si>
  <si>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</si>
  <si>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</si>
  <si>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</si>
  <si>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</si>
  <si>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</si>
  <si>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</si>
  <si>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</si>
  <si>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</si>
  <si>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</si>
  <si>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</si>
  <si>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</si>
  <si>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</si>
  <si>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</si>
  <si>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</si>
  <si>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</si>
  <si>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</si>
  <si>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</si>
  <si>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</si>
  <si>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</si>
  <si>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</si>
  <si>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</si>
  <si>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</si>
  <si>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</si>
  <si>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</si>
  <si>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</si>
  <si>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</si>
  <si>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</si>
  <si>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</si>
  <si>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</si>
  <si>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</si>
  <si>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</si>
  <si>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</si>
  <si>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</si>
  <si>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</si>
  <si>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</si>
  <si>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</si>
  <si>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</si>
  <si>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</si>
  <si>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</si>
  <si>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</si>
  <si>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</si>
  <si>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</si>
  <si>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</si>
  <si>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</si>
  <si>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</si>
  <si>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</si>
  <si>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</si>
  <si>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</si>
  <si>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</si>
  <si>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</si>
  <si>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</si>
  <si>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</si>
  <si>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</si>
  <si>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</si>
  <si>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</si>
  <si>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</si>
  <si>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</si>
  <si>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</si>
  <si>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</si>
  <si>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</si>
  <si>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</si>
  <si>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</si>
  <si>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</si>
  <si>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</si>
  <si>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</si>
  <si>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</si>
  <si>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</si>
  <si>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</si>
  <si>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</si>
  <si>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</si>
  <si>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</si>
  <si>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</si>
  <si>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</si>
  <si>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</si>
  <si>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</si>
  <si>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</si>
  <si>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</si>
  <si>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</si>
  <si>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</si>
  <si>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</si>
  <si>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</si>
  <si>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</si>
  <si>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</si>
  <si>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</si>
  <si>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</si>
  <si>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</si>
  <si>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</si>
  <si>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</si>
  <si>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</si>
  <si>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</si>
  <si>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</si>
  <si>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</si>
  <si>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</si>
  <si>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</si>
  <si>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</si>
  <si>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</si>
  <si>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</si>
  <si>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</si>
  <si>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</si>
  <si>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</si>
  <si>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</si>
  <si>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</si>
  <si>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</si>
  <si>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</si>
  <si>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</si>
  <si>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</si>
  <si>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</si>
  <si>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</si>
  <si>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</si>
  <si>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</si>
  <si>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</si>
  <si>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</si>
  <si>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</si>
  <si>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</si>
  <si>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</si>
  <si>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</si>
  <si>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</si>
  <si>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</si>
  <si>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</si>
  <si>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</si>
  <si>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</si>
  <si>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</si>
  <si>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</si>
  <si>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</si>
  <si>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</si>
  <si>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</si>
  <si>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</si>
  <si>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</si>
  <si>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</si>
  <si>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</si>
  <si>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</si>
  <si>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</si>
  <si>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</si>
  <si>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</si>
  <si>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</si>
  <si>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</si>
  <si>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</si>
  <si>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</si>
  <si>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</si>
  <si>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</si>
  <si>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</si>
  <si>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</si>
  <si>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</si>
  <si>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</si>
  <si>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</si>
  <si>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</si>
  <si>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</si>
  <si>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</si>
  <si>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</si>
  <si>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</si>
  <si>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</si>
  <si>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</si>
  <si>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</si>
  <si>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</si>
  <si>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</si>
  <si>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</si>
  <si>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</si>
  <si>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</si>
  <si>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</si>
  <si>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</si>
  <si>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</si>
  <si>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</si>
  <si>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</si>
  <si>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</si>
  <si>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</si>
  <si>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</si>
  <si>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</si>
  <si>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</si>
  <si>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</si>
  <si>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</si>
  <si>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</si>
  <si>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</si>
  <si>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</si>
  <si>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</si>
  <si>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</si>
  <si>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</si>
  <si>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</si>
  <si>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</si>
  <si>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</si>
  <si>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</si>
  <si>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</si>
  <si>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</si>
  <si>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</si>
  <si>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</si>
  <si>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</si>
  <si>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</si>
  <si>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</si>
  <si>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</si>
  <si>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</si>
  <si>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</si>
  <si>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</si>
  <si>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</si>
  <si>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</si>
  <si>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</si>
  <si>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</si>
  <si>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</si>
  <si>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</si>
  <si>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</si>
  <si>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</si>
  <si>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</si>
  <si>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</si>
  <si>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</si>
  <si>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</si>
  <si>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</si>
  <si>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</si>
  <si>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</si>
  <si>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</si>
  <si>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</si>
  <si>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</si>
  <si>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</si>
  <si>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</si>
  <si>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</si>
  <si>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</si>
  <si>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</si>
  <si>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</si>
  <si>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</si>
  <si>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</si>
  <si>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</si>
  <si>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</si>
  <si>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</si>
  <si>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</si>
  <si>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</si>
  <si>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</si>
  <si>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</si>
  <si>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</si>
  <si>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</si>
  <si>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</si>
  <si>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</si>
  <si>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</si>
  <si>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</si>
  <si>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</si>
  <si>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</si>
  <si>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</si>
  <si>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</si>
  <si>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</si>
  <si>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</si>
  <si>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</si>
  <si>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</si>
  <si>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</si>
  <si>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</si>
  <si>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</si>
  <si>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</si>
  <si>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</si>
  <si>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</si>
  <si>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</si>
  <si>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</si>
  <si>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</si>
  <si>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</si>
  <si>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</si>
  <si>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</si>
  <si>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</si>
  <si>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</si>
  <si>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</si>
  <si>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</si>
  <si>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</si>
  <si>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</si>
  <si>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</si>
  <si>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</si>
  <si>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</si>
  <si>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</si>
  <si>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</si>
  <si>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</si>
  <si>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2025/26</t>
  </si>
  <si>
    <t>1 April 2025</t>
  </si>
  <si>
    <t>16:00 to 19:00</t>
  </si>
  <si>
    <t>09:00 to 16:00
19:00 to 20:30</t>
  </si>
  <si>
    <t>00.00 - 09.00
20.30 - 24.00</t>
  </si>
  <si>
    <t>00.00 - 16.00
19.00 - 24.00</t>
  </si>
  <si>
    <t>Monday to Friday 
(Including Bank Holidays)
March to October Inclusive</t>
  </si>
  <si>
    <t>09.00 - 20.30</t>
  </si>
  <si>
    <t>09:00 - 16.00
19.00 - 20.30</t>
  </si>
  <si>
    <t>16:00 - 19:00</t>
  </si>
  <si>
    <t>0, 1 or 2</t>
  </si>
  <si>
    <t>0, 3, 4 or 5-8</t>
  </si>
  <si>
    <t>0 or 8</t>
  </si>
  <si>
    <t xml:space="preserve">Contains the underlying nodal costs used to calculate the current EDCM charges. </t>
  </si>
  <si>
    <t>Energy Assets Networks Limited - GSP_G</t>
  </si>
  <si>
    <t>296, 297, 298, 299, G74, G75, G76</t>
  </si>
  <si>
    <t>G80, G81</t>
  </si>
  <si>
    <t>300, 301, 302, 303, G09, G40, G32, G33, G34</t>
  </si>
  <si>
    <t>G83, G84</t>
  </si>
  <si>
    <t>G86, G87</t>
  </si>
  <si>
    <t>G89, G90</t>
  </si>
  <si>
    <t>G92, G93</t>
  </si>
  <si>
    <t>304, 305</t>
  </si>
  <si>
    <t>G95, G96</t>
  </si>
  <si>
    <t>G98, G99</t>
  </si>
  <si>
    <t>GA0, GA1</t>
  </si>
  <si>
    <t>GA4</t>
  </si>
  <si>
    <t>306, 307</t>
  </si>
  <si>
    <t>GA6</t>
  </si>
  <si>
    <t>GA8</t>
  </si>
  <si>
    <t>GB0</t>
  </si>
  <si>
    <t>GB2</t>
  </si>
  <si>
    <t>308, 309</t>
  </si>
  <si>
    <t>GB4</t>
  </si>
  <si>
    <t>GB6</t>
  </si>
  <si>
    <t>GB8</t>
  </si>
  <si>
    <t>310, 311, 312, 313, 314, 315, 316, 317, 318, 319</t>
  </si>
  <si>
    <t>320, 321, G61</t>
  </si>
  <si>
    <t>322, 323</t>
  </si>
  <si>
    <t>324, 325, 326, 327, G63, G64</t>
  </si>
  <si>
    <t>328, 329, 330, 331</t>
  </si>
  <si>
    <t>G59, G60, G67, G68</t>
  </si>
  <si>
    <t>Energy Assets Networks does not currently have any Designated EHV customers</t>
  </si>
  <si>
    <t>Energy Assets Networks Limited has no Preserved NHH Tariffs/Additional LLFC classes</t>
  </si>
  <si>
    <t>Energy Assets Networks Limited has no Preserved HH Tariffs/Additional LLFC classes</t>
  </si>
  <si>
    <t>296, 298, G74</t>
  </si>
  <si>
    <t>G10</t>
  </si>
  <si>
    <t>G80</t>
  </si>
  <si>
    <t>300, 302, G09, G32</t>
  </si>
  <si>
    <t>G83</t>
  </si>
  <si>
    <t>G86</t>
  </si>
  <si>
    <t>G89</t>
  </si>
  <si>
    <t>G13</t>
  </si>
  <si>
    <t>G92</t>
  </si>
  <si>
    <t>G95</t>
  </si>
  <si>
    <t>G98</t>
  </si>
  <si>
    <t>GA0</t>
  </si>
  <si>
    <t>310, 312, 314, 316, 318</t>
  </si>
  <si>
    <t>324, 326</t>
  </si>
  <si>
    <t>297, 299, G75</t>
  </si>
  <si>
    <t>G11</t>
  </si>
  <si>
    <t>G81</t>
  </si>
  <si>
    <t>301, 303, G40, G33</t>
  </si>
  <si>
    <t>G84</t>
  </si>
  <si>
    <t>G87</t>
  </si>
  <si>
    <t>G90</t>
  </si>
  <si>
    <t>G14</t>
  </si>
  <si>
    <t>G93</t>
  </si>
  <si>
    <t>G96</t>
  </si>
  <si>
    <t>G99</t>
  </si>
  <si>
    <t>GA1</t>
  </si>
  <si>
    <t>311, 313, 315, 317, 319</t>
  </si>
  <si>
    <t>325, 327</t>
  </si>
  <si>
    <t>328, 330</t>
  </si>
  <si>
    <t>G59, G60</t>
  </si>
  <si>
    <t>296, 297, 298, 299, 300, 301, 302, 303, 304, 305, 310, 311, 312, 313, 314, 315, 316, 317, 318, 319, 320, 321, 324, 325, 326, 327, G09, G40, G74, G75, G76, G61, G63, G64, G10, G11, G12, G13, G14, G15, G16, G17, G18, G23, G24, G25, G26, G31, G32, G33, G34, G80, G81, G83, G84, G86, G87, G89, G90, G92, G93, G95, G96, G98, G99, GA0, GA1</t>
  </si>
  <si>
    <t>306, 307, 322, 323, 328, 329, 330, 331, G19, G20, G27, G28, GA4, GA6, GA8, GB0</t>
  </si>
  <si>
    <t>308, 309, G59, G67, G60, G68, G21, G22, G29, G30, GB2, GB4, GB6, GB8</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</si>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</sst>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0.00;\(0.00\);"/>
    <numFmt numFmtId="180" formatCode="&quot;£&quot;#,##0.00"/>
  </numFmts>
  <fonts count="35"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0"/>
      <name val="Arial"/>
      <family val="2"/>
    </font>
    <font>
      <b/>
      <sz val="12"/>
      <name val="Arial"/>
      <family val="2"/>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92D050"/>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0" borderId="0" applyNumberFormat="0" applyBorder="0" applyAlignment="0" applyProtection="0"/>
    <xf numFmtId="0" fontId="3" fillId="6"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3" fillId="23" borderId="0" applyNumberFormat="0" applyBorder="0" applyAlignment="0" applyProtection="0"/>
    <xf numFmtId="0" fontId="23" fillId="24" borderId="0" applyNumberFormat="0" applyBorder="0" applyAlignment="0" applyProtection="0"/>
    <xf numFmtId="0" fontId="27" fillId="0" borderId="0"/>
    <xf numFmtId="0" fontId="28" fillId="32" borderId="0" applyNumberFormat="0" applyBorder="0" applyAlignment="0" applyProtection="0"/>
    <xf numFmtId="0" fontId="4" fillId="0" borderId="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xf numFmtId="44" fontId="33" fillId="0" borderId="0" applyFont="0" applyFill="0" applyBorder="0" applyAlignment="0" applyProtection="0"/>
  </cellStyleXfs>
  <cellXfs count="269">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7" fillId="0" borderId="0" xfId="0" applyFont="1" applyAlignment="1">
      <alignment vertical="top"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0" fontId="7" fillId="13" borderId="1" xfId="0" quotePrefix="1" applyFont="1" applyFill="1" applyBorder="1"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2" fontId="20" fillId="9" borderId="1" xfId="0" applyNumberFormat="1" applyFont="1" applyFill="1" applyBorder="1" applyAlignment="1" applyProtection="1">
      <alignment horizontal="center" vertical="center"/>
      <protection locked="0"/>
    </xf>
    <xf numFmtId="172"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0" fillId="14"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4" borderId="0" xfId="0" applyFill="1" applyAlignment="1">
      <alignment vertical="center"/>
    </xf>
    <xf numFmtId="0" fontId="24" fillId="17"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4" fillId="15" borderId="1"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7" fillId="19"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17" fillId="14" borderId="0" xfId="1" applyNumberFormat="1" applyFont="1" applyFill="1" applyBorder="1" applyAlignment="1">
      <alignment horizontal="center" vertical="center" wrapText="1"/>
    </xf>
    <xf numFmtId="0" fontId="8" fillId="14" borderId="0" xfId="6" applyFont="1" applyFill="1" applyAlignment="1">
      <alignment vertical="center"/>
    </xf>
    <xf numFmtId="0" fontId="17" fillId="14" borderId="0" xfId="1" applyNumberFormat="1" applyFont="1" applyFill="1" applyBorder="1" applyAlignment="1" applyProtection="1">
      <alignment horizontal="center" vertical="center" wrapText="1"/>
    </xf>
    <xf numFmtId="0" fontId="17" fillId="14" borderId="12" xfId="1" applyNumberFormat="1" applyFont="1" applyFill="1" applyBorder="1" applyAlignment="1">
      <alignment horizontal="center" vertical="center" wrapText="1"/>
    </xf>
    <xf numFmtId="0" fontId="17" fillId="14" borderId="0" xfId="1" applyNumberFormat="1" applyFont="1" applyFill="1" applyBorder="1" applyAlignment="1">
      <alignment vertical="center" wrapText="1"/>
    </xf>
    <xf numFmtId="0" fontId="7" fillId="14" borderId="4" xfId="0" applyFont="1" applyFill="1" applyBorder="1" applyAlignment="1">
      <alignment horizontal="left" vertical="center" wrapText="1"/>
    </xf>
    <xf numFmtId="0" fontId="6" fillId="14" borderId="4" xfId="0" applyFont="1" applyFill="1" applyBorder="1" applyAlignment="1">
      <alignment horizontal="center" vertical="center" wrapText="1"/>
    </xf>
    <xf numFmtId="0" fontId="6" fillId="14" borderId="8" xfId="0" applyFont="1" applyFill="1" applyBorder="1" applyAlignment="1">
      <alignment horizontal="center" vertical="center" wrapText="1"/>
    </xf>
    <xf numFmtId="0" fontId="17" fillId="14" borderId="8" xfId="1" applyNumberFormat="1" applyFont="1" applyFill="1" applyBorder="1" applyAlignment="1">
      <alignment horizontal="center" vertical="center" wrapText="1"/>
    </xf>
    <xf numFmtId="172" fontId="20" fillId="16"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11" borderId="1" xfId="13" applyFont="1" applyFill="1" applyBorder="1" applyAlignment="1" applyProtection="1">
      <alignment vertical="center"/>
      <protection locked="0"/>
    </xf>
    <xf numFmtId="174" fontId="6" fillId="27" borderId="1" xfId="10" applyNumberFormat="1" applyFont="1" applyFill="1" applyBorder="1" applyAlignment="1" applyProtection="1">
      <alignment vertical="center"/>
      <protection locked="0"/>
    </xf>
    <xf numFmtId="173" fontId="3" fillId="26" borderId="1" xfId="9" applyNumberFormat="1" applyFill="1" applyBorder="1" applyAlignment="1" applyProtection="1">
      <alignment vertical="center"/>
    </xf>
    <xf numFmtId="174" fontId="6" fillId="26" borderId="1" xfId="9" applyNumberFormat="1" applyFont="1" applyFill="1" applyBorder="1" applyAlignment="1" applyProtection="1">
      <alignment vertical="center"/>
      <protection locked="0"/>
    </xf>
    <xf numFmtId="174" fontId="6" fillId="29" borderId="1" xfId="9" applyNumberFormat="1" applyFont="1" applyFill="1" applyBorder="1" applyAlignment="1" applyProtection="1">
      <alignment vertical="center"/>
      <protection locked="0"/>
    </xf>
    <xf numFmtId="174" fontId="6" fillId="30"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28" borderId="1" xfId="11" quotePrefix="1" applyFont="1" applyFill="1" applyBorder="1" applyAlignment="1" applyProtection="1">
      <alignment horizontal="center" vertical="center" wrapText="1"/>
    </xf>
    <xf numFmtId="173" fontId="3" fillId="29"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4" fontId="3" fillId="26" borderId="1" xfId="9" applyNumberFormat="1" applyFill="1" applyBorder="1" applyAlignment="1" applyProtection="1">
      <alignment vertical="center"/>
      <protection locked="0"/>
    </xf>
    <xf numFmtId="175" fontId="3" fillId="26" borderId="1" xfId="9" applyNumberFormat="1" applyFill="1" applyBorder="1" applyAlignment="1" applyProtection="1">
      <alignment vertical="center"/>
    </xf>
    <xf numFmtId="175" fontId="3" fillId="29" borderId="1" xfId="9" applyNumberFormat="1" applyFill="1" applyBorder="1" applyAlignment="1" applyProtection="1">
      <alignment vertical="center"/>
    </xf>
    <xf numFmtId="175" fontId="6" fillId="27" borderId="1" xfId="10" applyNumberFormat="1" applyFont="1" applyFill="1" applyBorder="1" applyAlignment="1" applyProtection="1">
      <alignment vertical="center"/>
    </xf>
    <xf numFmtId="175" fontId="6" fillId="30" borderId="1" xfId="10" applyNumberFormat="1" applyFont="1" applyFill="1" applyBorder="1" applyAlignment="1" applyProtection="1">
      <alignment vertical="center"/>
    </xf>
    <xf numFmtId="176" fontId="3" fillId="26" borderId="5" xfId="9" applyNumberFormat="1" applyFill="1" applyBorder="1" applyAlignment="1" applyProtection="1">
      <alignment vertical="center"/>
    </xf>
    <xf numFmtId="176" fontId="3" fillId="26"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8" borderId="1" xfId="11"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0" fontId="25" fillId="31" borderId="5" xfId="1" applyNumberFormat="1" applyFont="1" applyFill="1" applyBorder="1" applyAlignment="1">
      <alignment horizontal="center" vertical="center" wrapText="1"/>
    </xf>
    <xf numFmtId="0" fontId="25" fillId="31" borderId="0" xfId="1" applyNumberFormat="1" applyFont="1" applyFill="1" applyBorder="1" applyAlignment="1">
      <alignment horizontal="center" vertical="center" wrapText="1"/>
    </xf>
    <xf numFmtId="0" fontId="14" fillId="0" borderId="0" xfId="3" applyFont="1" applyFill="1" applyBorder="1" applyAlignment="1" applyProtection="1">
      <alignment vertical="center"/>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7" fontId="21" fillId="15" borderId="1" xfId="0" applyNumberFormat="1" applyFont="1" applyFill="1" applyBorder="1" applyAlignment="1" applyProtection="1">
      <alignment horizontal="center" vertical="center"/>
      <protection locked="0"/>
    </xf>
    <xf numFmtId="177" fontId="20" fillId="16" borderId="1" xfId="0" applyNumberFormat="1" applyFont="1" applyFill="1" applyBorder="1" applyAlignment="1" applyProtection="1">
      <alignment horizontal="center" vertical="center"/>
      <protection locked="0"/>
    </xf>
    <xf numFmtId="177" fontId="21" fillId="17" borderId="1" xfId="0" applyNumberFormat="1" applyFont="1" applyFill="1" applyBorder="1" applyAlignment="1" applyProtection="1">
      <alignment horizontal="center" vertical="center"/>
      <protection locked="0"/>
    </xf>
    <xf numFmtId="177" fontId="21" fillId="18" borderId="1" xfId="0" applyNumberFormat="1" applyFont="1" applyFill="1" applyBorder="1" applyAlignment="1" applyProtection="1">
      <alignment horizontal="center" vertical="center"/>
      <protection locked="0"/>
    </xf>
    <xf numFmtId="177" fontId="20" fillId="19" borderId="1" xfId="0" applyNumberFormat="1" applyFont="1" applyFill="1" applyBorder="1" applyAlignment="1" applyProtection="1">
      <alignment horizontal="center" vertical="center"/>
      <protection locked="0"/>
    </xf>
    <xf numFmtId="177" fontId="29" fillId="15" borderId="1" xfId="0" applyNumberFormat="1" applyFont="1" applyFill="1" applyBorder="1" applyAlignment="1" applyProtection="1">
      <alignment horizontal="center" vertical="center" wrapText="1"/>
      <protection locked="0"/>
    </xf>
    <xf numFmtId="177" fontId="9" fillId="16" borderId="1" xfId="0" applyNumberFormat="1" applyFont="1" applyFill="1" applyBorder="1" applyAlignment="1" applyProtection="1">
      <alignment horizontal="center" vertical="center" wrapText="1"/>
      <protection locked="0"/>
    </xf>
    <xf numFmtId="177" fontId="29" fillId="17"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2" fontId="9" fillId="3" borderId="1" xfId="0" applyNumberFormat="1" applyFont="1" applyFill="1" applyBorder="1" applyAlignment="1" applyProtection="1">
      <alignment horizontal="center" vertical="center"/>
      <protection locked="0"/>
    </xf>
    <xf numFmtId="172" fontId="9" fillId="9" borderId="1" xfId="0" applyNumberFormat="1" applyFont="1" applyFill="1" applyBorder="1" applyAlignment="1" applyProtection="1">
      <alignment horizontal="center" vertical="center"/>
      <protection locked="0"/>
    </xf>
    <xf numFmtId="177" fontId="29" fillId="18" borderId="1" xfId="0" applyNumberFormat="1" applyFont="1" applyFill="1" applyBorder="1" applyAlignment="1" applyProtection="1">
      <alignment horizontal="center" vertical="center" wrapText="1"/>
      <protection locked="0"/>
    </xf>
    <xf numFmtId="177" fontId="9" fillId="19"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2"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0"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3" borderId="0" xfId="6" applyFill="1" applyAlignment="1">
      <alignment horizontal="left"/>
    </xf>
    <xf numFmtId="14" fontId="6" fillId="0" borderId="0" xfId="6" applyNumberFormat="1"/>
    <xf numFmtId="0" fontId="6" fillId="0" borderId="0" xfId="6" quotePrefix="1" applyAlignment="1">
      <alignment horizontal="left"/>
    </xf>
    <xf numFmtId="0" fontId="6" fillId="33" borderId="0" xfId="6" applyFill="1" applyAlignment="1">
      <alignment horizontal="left" vertical="center"/>
    </xf>
    <xf numFmtId="178" fontId="6" fillId="33" borderId="0" xfId="6" applyNumberFormat="1" applyFill="1" applyAlignment="1">
      <alignment horizontal="left"/>
    </xf>
    <xf numFmtId="0" fontId="20" fillId="14"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1"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20"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49" fontId="20" fillId="0" borderId="1" xfId="0" applyNumberFormat="1" applyFont="1" applyBorder="1" applyAlignment="1" applyProtection="1">
      <alignment horizontal="center" vertical="center" wrapText="1"/>
      <protection locked="0"/>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79" fontId="20" fillId="3" borderId="1" xfId="0" applyNumberFormat="1" applyFont="1" applyFill="1" applyBorder="1" applyAlignment="1" applyProtection="1">
      <alignment horizontal="center" vertical="center"/>
      <protection locked="0"/>
    </xf>
    <xf numFmtId="180" fontId="15"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4" borderId="1" xfId="0" applyNumberFormat="1" applyFont="1" applyFill="1" applyBorder="1" applyAlignment="1" applyProtection="1">
      <alignment horizontal="center" vertical="center"/>
      <protection locked="0"/>
    </xf>
    <xf numFmtId="0" fontId="0" fillId="0" borderId="1" xfId="0" applyBorder="1"/>
    <xf numFmtId="0" fontId="32" fillId="0" borderId="1" xfId="0" applyFont="1" applyBorder="1" applyAlignment="1">
      <alignment vertical="center"/>
    </xf>
    <xf numFmtId="0" fontId="32" fillId="35" borderId="1" xfId="0" applyFont="1" applyFill="1" applyBorder="1" applyAlignment="1">
      <alignment vertical="center"/>
    </xf>
    <xf numFmtId="0" fontId="6" fillId="14" borderId="1" xfId="0" applyFont="1" applyFill="1" applyBorder="1" applyAlignment="1">
      <alignment horizontal="center" vertical="center" wrapText="1"/>
    </xf>
    <xf numFmtId="0" fontId="15" fillId="0" borderId="0" xfId="0" quotePrefix="1" applyFont="1" applyAlignment="1">
      <alignment horizontal="left" vertical="top" wrapText="1"/>
    </xf>
    <xf numFmtId="49" fontId="11" fillId="6" borderId="0" xfId="1" applyNumberFormat="1" applyFill="1" applyAlignment="1" applyProtection="1">
      <alignment horizontal="left" vertical="center" wrapText="1"/>
      <protection locked="0"/>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49" fontId="11" fillId="6" borderId="0" xfId="1" applyNumberFormat="1" applyFill="1" applyAlignment="1" applyProtection="1">
      <alignment horizontal="center" vertical="center" wrapText="1"/>
      <protection locked="0"/>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1"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2" fontId="20" fillId="16" borderId="3" xfId="0" applyNumberFormat="1" applyFont="1" applyFill="1" applyBorder="1" applyAlignment="1" applyProtection="1">
      <alignment horizontal="center" vertical="center"/>
      <protection locked="0"/>
    </xf>
    <xf numFmtId="172" fontId="20" fillId="16"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7" fillId="0" borderId="3" xfId="0" applyFont="1" applyBorder="1" applyAlignment="1">
      <alignment horizontal="left" vertical="center" wrapText="1"/>
    </xf>
    <xf numFmtId="0" fontId="7" fillId="0" borderId="5" xfId="0" applyFont="1" applyBorder="1" applyAlignment="1">
      <alignment horizontal="left"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6" fillId="2" borderId="8" xfId="6" quotePrefix="1" applyFill="1" applyBorder="1" applyAlignment="1">
      <alignment horizontal="center" vertical="center" wrapText="1"/>
    </xf>
    <xf numFmtId="0" fontId="28" fillId="32" borderId="13" xfId="15" quotePrefix="1" applyBorder="1" applyAlignment="1">
      <alignment horizontal="left" vertical="top" wrapText="1"/>
    </xf>
    <xf numFmtId="0" fontId="28" fillId="32" borderId="8" xfId="15" quotePrefix="1" applyBorder="1" applyAlignment="1">
      <alignment horizontal="left" vertical="top" wrapText="1"/>
    </xf>
    <xf numFmtId="0" fontId="7" fillId="0" borderId="1" xfId="0" applyFont="1" applyBorder="1" applyAlignment="1">
      <alignment horizontal="left" vertical="center" wrapText="1" inden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24" fillId="15" borderId="1" xfId="0" applyFont="1" applyFill="1" applyBorder="1" applyAlignment="1" applyProtection="1">
      <alignment horizontal="center" vertical="center" wrapText="1"/>
      <protection locked="0"/>
    </xf>
    <xf numFmtId="0" fontId="6"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6" fillId="2" borderId="0" xfId="6" quotePrefix="1" applyFill="1" applyAlignment="1">
      <alignment horizontal="center"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8" fillId="32" borderId="13" xfId="15" quotePrefix="1" applyBorder="1" applyAlignment="1" applyProtection="1">
      <alignment horizontal="left" vertical="center" wrapText="1"/>
    </xf>
    <xf numFmtId="0" fontId="28" fillId="32" borderId="8" xfId="15" quotePrefix="1" applyBorder="1" applyAlignment="1" applyProtection="1">
      <alignment horizontal="left" vertical="center" wrapText="1"/>
    </xf>
    <xf numFmtId="0" fontId="28" fillId="32" borderId="13" xfId="15" quotePrefix="1" applyBorder="1" applyAlignment="1" applyProtection="1">
      <alignment horizontal="center" vertical="center" wrapText="1"/>
    </xf>
    <xf numFmtId="0" fontId="28" fillId="32" borderId="8" xfId="15" quotePrefix="1" applyBorder="1" applyAlignment="1" applyProtection="1">
      <alignment horizontal="center" vertical="center" wrapText="1"/>
    </xf>
    <xf numFmtId="0" fontId="28" fillId="32"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6"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28" fillId="14"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xf numFmtId="49" fontId="6" fillId="9" borderId="16" xfId="0" applyNumberFormat="1" applyFont="1" applyFill="1" applyBorder="1" applyAlignment="1">
      <alignment horizontal="center" vertical="center" wrapText="1"/>
    </xf>
    <xf numFmtId="49" fontId="6" fillId="9" borderId="17" xfId="0" applyNumberFormat="1" applyFont="1" applyFill="1" applyBorder="1" applyAlignment="1">
      <alignment horizontal="center" vertical="center" wrapText="1"/>
    </xf>
    <xf numFmtId="44" fontId="6" fillId="9" borderId="1" xfId="20" applyFont="1" applyFill="1" applyBorder="1" applyAlignment="1">
      <alignment horizontal="center" vertical="center" wrapText="1"/>
    </xf>
    <xf numFmtId="0" fontId="34" fillId="0" borderId="16" xfId="0" applyFont="1" applyBorder="1" applyAlignment="1">
      <alignment horizontal="center" vertical="center" wrapText="1"/>
    </xf>
    <xf numFmtId="0" fontId="34" fillId="0" borderId="17" xfId="0" applyFont="1" applyBorder="1" applyAlignment="1">
      <alignment horizontal="center" vertical="center" wrapText="1"/>
    </xf>
    <xf numFmtId="172" fontId="34" fillId="0" borderId="18" xfId="0" applyNumberFormat="1" applyFont="1" applyBorder="1" applyAlignment="1">
      <alignment horizontal="center" vertical="center" wrapText="1"/>
    </xf>
    <xf numFmtId="0" fontId="34" fillId="0" borderId="11" xfId="0" applyFont="1" applyBorder="1" applyAlignment="1">
      <alignment horizontal="center" vertical="center" wrapText="1"/>
    </xf>
    <xf numFmtId="0" fontId="34" fillId="0" borderId="0" xfId="0" applyFont="1" applyAlignment="1">
      <alignment horizontal="center" vertical="center" wrapText="1"/>
    </xf>
    <xf numFmtId="172" fontId="34" fillId="0" borderId="12" xfId="0" applyNumberFormat="1" applyFont="1" applyBorder="1" applyAlignment="1">
      <alignment horizontal="center" vertical="center" wrapText="1"/>
    </xf>
    <xf numFmtId="0" fontId="34" fillId="0" borderId="13" xfId="0" applyFont="1" applyBorder="1" applyAlignment="1">
      <alignment horizontal="center" vertical="center" wrapText="1"/>
    </xf>
    <xf numFmtId="0" fontId="34" fillId="0" borderId="8" xfId="0" applyFont="1" applyBorder="1" applyAlignment="1">
      <alignment horizontal="center" vertical="center" wrapText="1"/>
    </xf>
    <xf numFmtId="172" fontId="34" fillId="0" borderId="14" xfId="0" applyNumberFormat="1" applyFont="1" applyBorder="1" applyAlignment="1">
      <alignment horizontal="center" vertical="center" wrapText="1"/>
    </xf>
    <xf numFmtId="0" fontId="34" fillId="0" borderId="18" xfId="0" applyFont="1" applyBorder="1" applyAlignment="1">
      <alignment horizontal="center" vertical="center" wrapText="1"/>
    </xf>
    <xf numFmtId="0" fontId="34" fillId="0" borderId="12" xfId="0" applyFont="1" applyBorder="1" applyAlignment="1">
      <alignment horizontal="center" vertical="center" wrapText="1"/>
    </xf>
    <xf numFmtId="0" fontId="34" fillId="0" borderId="14"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49" fontId="6" fillId="34" borderId="3" xfId="0" applyNumberFormat="1" applyFont="1" applyFill="1" applyBorder="1" applyAlignment="1" applyProtection="1">
      <alignment horizontal="center" vertical="center" wrapText="1"/>
      <protection locked="0"/>
    </xf>
    <xf numFmtId="49" fontId="6" fillId="34" borderId="4" xfId="0" applyNumberFormat="1" applyFont="1" applyFill="1" applyBorder="1" applyAlignment="1" applyProtection="1">
      <alignment horizontal="center" vertical="center" wrapText="1"/>
      <protection locked="0"/>
    </xf>
    <xf numFmtId="49" fontId="6" fillId="34" borderId="5" xfId="0" applyNumberFormat="1" applyFont="1" applyFill="1" applyBorder="1" applyAlignment="1" applyProtection="1">
      <alignment horizontal="center" vertical="center" wrapText="1"/>
      <protection locked="0"/>
    </xf>
    <xf numFmtId="0" fontId="0" fillId="0" borderId="4" xfId="0" applyBorder="1" applyAlignment="1">
      <alignment vertical="center"/>
    </xf>
    <xf numFmtId="0" fontId="0" fillId="0" borderId="5" xfId="0" applyBorder="1" applyAlignment="1">
      <alignment vertical="center"/>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urrency" xfId="20"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90" zoomScaleNormal="100" zoomScaleSheetLayoutView="100" workbookViewId="0">
      <selection activeCell="B7" sqref="B7:E7"/>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5"/>
      <c r="B1" s="25"/>
      <c r="C1" s="25"/>
      <c r="D1" s="25"/>
      <c r="E1" s="25"/>
    </row>
    <row r="2" spans="1:8" ht="16.5" x14ac:dyDescent="0.25">
      <c r="A2" s="117" t="s">
        <v>132</v>
      </c>
      <c r="B2" s="51"/>
      <c r="C2" s="51"/>
      <c r="D2" s="51"/>
      <c r="E2" s="51"/>
    </row>
    <row r="3" spans="1:8" ht="14" x14ac:dyDescent="0.25">
      <c r="A3" s="51"/>
      <c r="B3" s="112" t="s">
        <v>133</v>
      </c>
      <c r="C3" s="111" t="s">
        <v>138</v>
      </c>
      <c r="D3" s="111" t="s">
        <v>31</v>
      </c>
      <c r="E3" s="111" t="s">
        <v>30</v>
      </c>
    </row>
    <row r="4" spans="1:8" ht="14" x14ac:dyDescent="0.25">
      <c r="A4" s="52" t="s">
        <v>132</v>
      </c>
      <c r="B4" s="29" t="s">
        <v>729</v>
      </c>
      <c r="C4" s="29" t="s">
        <v>715</v>
      </c>
      <c r="D4" s="29" t="s">
        <v>716</v>
      </c>
      <c r="E4" s="29" t="s">
        <v>131</v>
      </c>
    </row>
    <row r="5" spans="1:8" x14ac:dyDescent="0.25">
      <c r="A5" s="51"/>
      <c r="B5" s="51"/>
      <c r="C5" s="51"/>
      <c r="D5" s="51"/>
      <c r="E5" s="51"/>
    </row>
    <row r="6" spans="1:8" ht="16.5" x14ac:dyDescent="0.25">
      <c r="A6" s="54" t="s">
        <v>25</v>
      </c>
      <c r="B6" s="51"/>
      <c r="C6" s="51"/>
      <c r="D6" s="51"/>
      <c r="E6" s="51"/>
    </row>
    <row r="7" spans="1:8" ht="14" x14ac:dyDescent="0.25">
      <c r="A7" s="55" t="s">
        <v>26</v>
      </c>
      <c r="B7" s="174" t="s">
        <v>27</v>
      </c>
      <c r="C7" s="174"/>
      <c r="D7" s="174"/>
      <c r="E7" s="174"/>
    </row>
    <row r="8" spans="1:8" ht="30" customHeight="1" x14ac:dyDescent="0.25">
      <c r="A8" s="59" t="s">
        <v>189</v>
      </c>
      <c r="B8" s="173" t="s">
        <v>178</v>
      </c>
      <c r="C8" s="173"/>
      <c r="D8" s="173"/>
      <c r="E8" s="173"/>
    </row>
    <row r="9" spans="1:8" ht="30" customHeight="1" x14ac:dyDescent="0.25">
      <c r="A9" s="59" t="s">
        <v>708</v>
      </c>
      <c r="B9" s="173"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GSP_G Licence area.</v>
      </c>
      <c r="C9" s="173"/>
      <c r="D9" s="173"/>
      <c r="E9" s="173"/>
    </row>
    <row r="10" spans="1:8" ht="30" customHeight="1" x14ac:dyDescent="0.25">
      <c r="A10" s="59" t="s">
        <v>48</v>
      </c>
      <c r="B10" s="173" t="s">
        <v>29</v>
      </c>
      <c r="C10" s="173"/>
      <c r="D10" s="173"/>
      <c r="E10" s="173"/>
    </row>
    <row r="11" spans="1:8" ht="61.5" customHeight="1" x14ac:dyDescent="0.25">
      <c r="A11" s="59" t="s">
        <v>49</v>
      </c>
      <c r="B11" s="173"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GSP_G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3"/>
      <c r="D11" s="173"/>
      <c r="E11" s="173"/>
      <c r="F11" s="176"/>
      <c r="G11" s="176"/>
      <c r="H11" s="176"/>
    </row>
    <row r="12" spans="1:8" ht="86.25" customHeight="1" x14ac:dyDescent="0.25">
      <c r="A12" s="59" t="s">
        <v>38</v>
      </c>
      <c r="B12" s="173" t="s">
        <v>152</v>
      </c>
      <c r="C12" s="173"/>
      <c r="D12" s="173"/>
      <c r="E12" s="173"/>
    </row>
    <row r="13" spans="1:8" ht="33.75" customHeight="1" x14ac:dyDescent="0.25">
      <c r="A13" s="59" t="s">
        <v>153</v>
      </c>
      <c r="B13" s="173"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GSP_G Licence area.</v>
      </c>
      <c r="C13" s="173"/>
      <c r="D13" s="173"/>
      <c r="E13" s="173"/>
    </row>
    <row r="14" spans="1:8" ht="33.75" customHeight="1" x14ac:dyDescent="0.25">
      <c r="A14" s="156" t="s">
        <v>485</v>
      </c>
      <c r="B14" s="173" t="s">
        <v>486</v>
      </c>
      <c r="C14" s="173"/>
      <c r="D14" s="173"/>
      <c r="E14" s="173"/>
    </row>
    <row r="15" spans="1:8" ht="29.25" customHeight="1" x14ac:dyDescent="0.25">
      <c r="A15" s="59" t="s">
        <v>41</v>
      </c>
      <c r="B15" s="173" t="s">
        <v>728</v>
      </c>
      <c r="C15" s="173"/>
      <c r="D15" s="173"/>
      <c r="E15" s="173"/>
    </row>
    <row r="16" spans="1:8" ht="29.25" customHeight="1" x14ac:dyDescent="0.25">
      <c r="A16" s="156" t="s">
        <v>709</v>
      </c>
      <c r="B16" s="173" t="s">
        <v>710</v>
      </c>
      <c r="C16" s="173"/>
      <c r="D16" s="173"/>
      <c r="E16" s="173"/>
    </row>
    <row r="17" spans="1:5" ht="29.25" customHeight="1" x14ac:dyDescent="0.25">
      <c r="A17" s="59" t="s">
        <v>599</v>
      </c>
      <c r="B17" s="173" t="s">
        <v>601</v>
      </c>
      <c r="C17" s="173"/>
      <c r="D17" s="173"/>
      <c r="E17" s="173"/>
    </row>
    <row r="18" spans="1:5" ht="29.25" customHeight="1" x14ac:dyDescent="0.25">
      <c r="A18" s="59" t="s">
        <v>711</v>
      </c>
      <c r="B18" s="173" t="s">
        <v>712</v>
      </c>
      <c r="C18" s="173"/>
      <c r="D18" s="173"/>
      <c r="E18" s="173"/>
    </row>
    <row r="19" spans="1:5" ht="30" customHeight="1" x14ac:dyDescent="0.25">
      <c r="A19" s="59" t="s">
        <v>92</v>
      </c>
      <c r="B19" s="173" t="s">
        <v>91</v>
      </c>
      <c r="C19" s="173"/>
      <c r="D19" s="173"/>
      <c r="E19" s="173"/>
    </row>
    <row r="20" spans="1:5" x14ac:dyDescent="0.25">
      <c r="A20" s="51"/>
      <c r="B20" s="51"/>
      <c r="C20" s="51"/>
      <c r="D20" s="51"/>
      <c r="E20" s="51"/>
    </row>
    <row r="21" spans="1:5" ht="14" x14ac:dyDescent="0.25">
      <c r="A21" s="56" t="s">
        <v>36</v>
      </c>
      <c r="B21" s="51"/>
      <c r="C21" s="51"/>
      <c r="D21" s="51"/>
      <c r="E21" s="51"/>
    </row>
    <row r="22" spans="1:5" ht="14" x14ac:dyDescent="0.25">
      <c r="A22" s="55"/>
      <c r="B22" s="179"/>
      <c r="C22" s="179"/>
      <c r="D22" s="179"/>
      <c r="E22" s="179"/>
    </row>
    <row r="23" spans="1:5" ht="32.25" customHeight="1" x14ac:dyDescent="0.25">
      <c r="A23" s="177" t="s">
        <v>75</v>
      </c>
      <c r="B23" s="178"/>
      <c r="C23" s="178"/>
      <c r="D23" s="178"/>
      <c r="E23" s="178"/>
    </row>
    <row r="24" spans="1:5" x14ac:dyDescent="0.25">
      <c r="A24" s="51"/>
      <c r="B24" s="51"/>
      <c r="C24" s="51"/>
      <c r="D24" s="51"/>
      <c r="E24" s="51"/>
    </row>
    <row r="25" spans="1:5" ht="14" x14ac:dyDescent="0.25">
      <c r="A25" s="57" t="s">
        <v>37</v>
      </c>
      <c r="B25" s="51"/>
      <c r="C25" s="51"/>
      <c r="D25" s="51"/>
      <c r="E25" s="51"/>
    </row>
    <row r="26" spans="1:5" ht="14" x14ac:dyDescent="0.25">
      <c r="A26" s="53"/>
      <c r="B26" s="179"/>
      <c r="C26" s="179"/>
      <c r="D26" s="179"/>
      <c r="E26" s="179"/>
    </row>
    <row r="27" spans="1:5" ht="28.5" customHeight="1" x14ac:dyDescent="0.25">
      <c r="A27" s="177" t="s">
        <v>50</v>
      </c>
      <c r="B27" s="178"/>
      <c r="C27" s="178"/>
      <c r="D27" s="178"/>
      <c r="E27" s="178"/>
    </row>
    <row r="28" spans="1:5" ht="28.5" customHeight="1" x14ac:dyDescent="0.25">
      <c r="A28" s="175" t="s">
        <v>130</v>
      </c>
      <c r="B28" s="175"/>
      <c r="C28" s="175"/>
      <c r="D28" s="175"/>
      <c r="E28" s="175"/>
    </row>
  </sheetData>
  <customSheetViews>
    <customSheetView guid="{5032A364-B81A-48DA-88DA-AB3B86B47EE9}">
      <selection activeCell="A12" sqref="A12"/>
      <pageMargins left="0.7" right="0.7" top="0.75" bottom="0.75" header="0.3" footer="0.3"/>
    </customSheetView>
  </customSheetViews>
  <mergeCells count="19">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H6" sqref="H6"/>
    </sheetView>
  </sheetViews>
  <sheetFormatPr defaultColWidth="9.1796875" defaultRowHeight="27.75" customHeight="1" x14ac:dyDescent="0.25"/>
  <cols>
    <col min="1" max="1" width="63.453125" style="2" customWidth="1"/>
    <col min="2" max="2" width="17.54296875" style="3" customWidth="1"/>
    <col min="3" max="3" width="6.81640625" style="2" customWidth="1"/>
    <col min="4" max="5" width="17.54296875" style="3" customWidth="1"/>
    <col min="6" max="16384" width="9.1796875" style="2"/>
  </cols>
  <sheetData>
    <row r="1" spans="1:5" ht="27.75" customHeight="1" x14ac:dyDescent="0.25">
      <c r="A1" s="13" t="s">
        <v>28</v>
      </c>
      <c r="B1" s="229"/>
      <c r="C1" s="229"/>
      <c r="D1" s="155"/>
      <c r="E1" s="155"/>
    </row>
    <row r="2" spans="1:5" ht="35.15" customHeight="1" x14ac:dyDescent="0.25">
      <c r="A2" s="205" t="str">
        <f>Overview!B4&amp; " - Effective from "&amp;Overview!D4&amp;" - "&amp;Overview!E4&amp;" Supplier of Last Resort and Eligible Bad Debt Pass-Through Costs"</f>
        <v>Energy Assets Networks Limited - GSP_G - Effective from 1 April 2025 - Final Supplier of Last Resort and Eligible Bad Debt Pass-Through Costs</v>
      </c>
      <c r="B2" s="206"/>
      <c r="C2" s="206"/>
      <c r="D2" s="206"/>
      <c r="E2" s="207"/>
    </row>
    <row r="3" spans="1:5" s="61" customFormat="1" ht="21" customHeight="1" x14ac:dyDescent="0.25">
      <c r="A3" s="69"/>
      <c r="B3" s="69"/>
      <c r="C3" s="69"/>
      <c r="D3" s="69"/>
      <c r="E3" s="69"/>
    </row>
    <row r="4" spans="1:5" ht="78.75" customHeight="1" x14ac:dyDescent="0.25">
      <c r="A4" s="28" t="s">
        <v>139</v>
      </c>
      <c r="B4" s="14" t="s">
        <v>435</v>
      </c>
      <c r="C4" s="14" t="s">
        <v>33</v>
      </c>
      <c r="D4" s="14" t="s">
        <v>483</v>
      </c>
      <c r="E4" s="14" t="s">
        <v>484</v>
      </c>
    </row>
    <row r="5" spans="1:5" ht="32.25" customHeight="1" x14ac:dyDescent="0.25">
      <c r="A5" s="16" t="s">
        <v>673</v>
      </c>
      <c r="B5" s="32"/>
      <c r="C5" s="163" t="s">
        <v>606</v>
      </c>
      <c r="D5" s="164">
        <v>0</v>
      </c>
      <c r="E5" s="164">
        <v>1.5558697366305075E-2</v>
      </c>
    </row>
    <row r="6" spans="1:5" ht="27" customHeight="1" x14ac:dyDescent="0.25">
      <c r="A6" s="16" t="s">
        <v>620</v>
      </c>
      <c r="B6" s="36"/>
      <c r="C6" s="146" t="s">
        <v>605</v>
      </c>
      <c r="D6" s="165"/>
      <c r="E6" s="164">
        <v>1.5558697366305075E-2</v>
      </c>
    </row>
    <row r="7" spans="1:5" ht="27" customHeight="1" x14ac:dyDescent="0.25">
      <c r="A7" s="16" t="s">
        <v>621</v>
      </c>
      <c r="B7" s="36"/>
      <c r="C7" s="146" t="s">
        <v>605</v>
      </c>
      <c r="D7" s="165"/>
      <c r="E7" s="164">
        <v>1.5558697366305075E-2</v>
      </c>
    </row>
    <row r="8" spans="1:5" ht="27" customHeight="1" x14ac:dyDescent="0.25">
      <c r="A8" s="16" t="s">
        <v>622</v>
      </c>
      <c r="B8" s="36"/>
      <c r="C8" s="146" t="s">
        <v>605</v>
      </c>
      <c r="D8" s="165"/>
      <c r="E8" s="164">
        <v>1.5558697366305075E-2</v>
      </c>
    </row>
    <row r="9" spans="1:5" ht="27" customHeight="1" x14ac:dyDescent="0.25">
      <c r="A9" s="16" t="s">
        <v>623</v>
      </c>
      <c r="B9" s="36"/>
      <c r="C9" s="146" t="s">
        <v>605</v>
      </c>
      <c r="D9" s="165"/>
      <c r="E9" s="164">
        <v>1.5558697366305075E-2</v>
      </c>
    </row>
    <row r="10" spans="1:5" ht="27" customHeight="1" x14ac:dyDescent="0.25">
      <c r="A10" s="16" t="s">
        <v>624</v>
      </c>
      <c r="B10" s="36"/>
      <c r="C10" s="146" t="s">
        <v>605</v>
      </c>
      <c r="D10" s="165"/>
      <c r="E10" s="164">
        <v>1.5558697366305075E-2</v>
      </c>
    </row>
    <row r="11" spans="1:5" ht="27" customHeight="1" x14ac:dyDescent="0.25">
      <c r="A11" s="147" t="s">
        <v>488</v>
      </c>
      <c r="B11" s="36"/>
      <c r="C11" s="146">
        <v>0</v>
      </c>
      <c r="D11" s="165"/>
      <c r="E11" s="164">
        <v>1.5558697366305075E-2</v>
      </c>
    </row>
    <row r="12" spans="1:5" ht="27" customHeight="1" x14ac:dyDescent="0.25">
      <c r="A12" s="147" t="s">
        <v>489</v>
      </c>
      <c r="B12" s="36"/>
      <c r="C12" s="146">
        <v>0</v>
      </c>
      <c r="D12" s="165"/>
      <c r="E12" s="164">
        <v>1.5558697366305075E-2</v>
      </c>
    </row>
    <row r="13" spans="1:5" ht="27" customHeight="1" x14ac:dyDescent="0.25">
      <c r="A13" s="147" t="s">
        <v>490</v>
      </c>
      <c r="B13" s="36"/>
      <c r="C13" s="146">
        <v>0</v>
      </c>
      <c r="D13" s="165"/>
      <c r="E13" s="164">
        <v>1.5558697366305075E-2</v>
      </c>
    </row>
    <row r="14" spans="1:5" ht="27.75" customHeight="1" x14ac:dyDescent="0.25">
      <c r="A14" s="147" t="s">
        <v>491</v>
      </c>
      <c r="B14" s="36"/>
      <c r="C14" s="146">
        <v>0</v>
      </c>
      <c r="D14" s="165"/>
      <c r="E14" s="164">
        <v>1.5558697366305075E-2</v>
      </c>
    </row>
    <row r="15" spans="1:5" ht="27.75" customHeight="1" x14ac:dyDescent="0.25">
      <c r="A15" s="151" t="s">
        <v>492</v>
      </c>
      <c r="B15" s="36"/>
      <c r="C15" s="146">
        <v>0</v>
      </c>
      <c r="D15" s="165"/>
      <c r="E15" s="164">
        <v>1.5558697366305075E-2</v>
      </c>
    </row>
    <row r="16" spans="1:5" ht="27.75" customHeight="1" x14ac:dyDescent="0.25">
      <c r="A16" s="151" t="s">
        <v>493</v>
      </c>
      <c r="B16" s="36"/>
      <c r="C16" s="146">
        <v>0</v>
      </c>
      <c r="D16" s="165"/>
      <c r="E16" s="164">
        <v>1.5558697366305075E-2</v>
      </c>
    </row>
    <row r="17" spans="1:5" ht="27.75" customHeight="1" x14ac:dyDescent="0.25">
      <c r="A17" s="151" t="s">
        <v>494</v>
      </c>
      <c r="B17" s="36"/>
      <c r="C17" s="146">
        <v>0</v>
      </c>
      <c r="D17" s="165"/>
      <c r="E17" s="164">
        <v>1.5558697366305075E-2</v>
      </c>
    </row>
    <row r="18" spans="1:5" ht="27.75" customHeight="1" x14ac:dyDescent="0.25">
      <c r="A18" s="151" t="s">
        <v>495</v>
      </c>
      <c r="B18" s="36"/>
      <c r="C18" s="146">
        <v>0</v>
      </c>
      <c r="D18" s="165"/>
      <c r="E18" s="164">
        <v>1.5558697366305075E-2</v>
      </c>
    </row>
    <row r="19" spans="1:5" ht="27.75" customHeight="1" x14ac:dyDescent="0.25">
      <c r="A19" s="151" t="s">
        <v>496</v>
      </c>
      <c r="B19" s="36"/>
      <c r="C19" s="146">
        <v>0</v>
      </c>
      <c r="D19" s="165"/>
      <c r="E19" s="164">
        <v>1.5558697366305075E-2</v>
      </c>
    </row>
    <row r="20" spans="1:5" ht="27.75" customHeight="1" x14ac:dyDescent="0.25">
      <c r="A20" s="151" t="s">
        <v>497</v>
      </c>
      <c r="B20" s="36"/>
      <c r="C20" s="146">
        <v>0</v>
      </c>
      <c r="D20" s="165"/>
      <c r="E20" s="164">
        <v>1.5558697366305075E-2</v>
      </c>
    </row>
    <row r="21" spans="1:5" ht="27.75" customHeight="1" x14ac:dyDescent="0.25">
      <c r="A21" s="151" t="s">
        <v>498</v>
      </c>
      <c r="B21" s="36"/>
      <c r="C21" s="146">
        <v>0</v>
      </c>
      <c r="D21" s="165"/>
      <c r="E21" s="164">
        <v>1.5558697366305075E-2</v>
      </c>
    </row>
    <row r="22" spans="1:5" ht="27.75" customHeight="1" x14ac:dyDescent="0.25">
      <c r="A22" s="151" t="s">
        <v>499</v>
      </c>
      <c r="B22" s="36"/>
      <c r="C22" s="146">
        <v>0</v>
      </c>
      <c r="D22" s="165"/>
      <c r="E22" s="164">
        <v>1.5558697366305075E-2</v>
      </c>
    </row>
    <row r="23" spans="1:5" ht="27.75" customHeight="1" x14ac:dyDescent="0.25">
      <c r="A23" s="147" t="s">
        <v>500</v>
      </c>
      <c r="B23" s="36"/>
      <c r="C23" s="146">
        <v>0</v>
      </c>
      <c r="D23" s="165"/>
      <c r="E23" s="164">
        <v>1.5558697366305075E-2</v>
      </c>
    </row>
    <row r="24" spans="1:5" ht="27.75" customHeight="1" x14ac:dyDescent="0.25">
      <c r="A24" s="147" t="s">
        <v>501</v>
      </c>
      <c r="B24" s="36"/>
      <c r="C24" s="146">
        <v>0</v>
      </c>
      <c r="D24" s="165"/>
      <c r="E24" s="164">
        <v>1.5558697366305075E-2</v>
      </c>
    </row>
    <row r="25" spans="1:5" ht="27.75" customHeight="1" x14ac:dyDescent="0.25">
      <c r="A25" s="147" t="s">
        <v>502</v>
      </c>
      <c r="B25" s="36"/>
      <c r="C25" s="146">
        <v>0</v>
      </c>
      <c r="D25" s="165"/>
      <c r="E25" s="164">
        <v>1.5558697366305075E-2</v>
      </c>
    </row>
    <row r="26" spans="1:5" ht="27.75" customHeight="1" x14ac:dyDescent="0.25">
      <c r="A26" s="147" t="s">
        <v>674</v>
      </c>
      <c r="B26" s="35"/>
      <c r="C26" s="163" t="s">
        <v>606</v>
      </c>
      <c r="D26" s="164">
        <v>0</v>
      </c>
      <c r="E26" s="164">
        <v>1.5558697366305075E-2</v>
      </c>
    </row>
    <row r="27" spans="1:5" ht="27.75" customHeight="1" x14ac:dyDescent="0.25">
      <c r="A27" s="147" t="s">
        <v>626</v>
      </c>
      <c r="B27" s="35"/>
      <c r="C27" s="146" t="s">
        <v>605</v>
      </c>
      <c r="D27" s="165"/>
      <c r="E27" s="164">
        <v>1.5558697366305075E-2</v>
      </c>
    </row>
    <row r="28" spans="1:5" ht="27.75" customHeight="1" x14ac:dyDescent="0.25">
      <c r="A28" s="147" t="s">
        <v>627</v>
      </c>
      <c r="B28" s="35"/>
      <c r="C28" s="146" t="s">
        <v>605</v>
      </c>
      <c r="D28" s="165"/>
      <c r="E28" s="164">
        <v>1.5558697366305075E-2</v>
      </c>
    </row>
    <row r="29" spans="1:5" ht="27.75" customHeight="1" x14ac:dyDescent="0.25">
      <c r="A29" s="147" t="s">
        <v>628</v>
      </c>
      <c r="B29" s="35"/>
      <c r="C29" s="146" t="s">
        <v>605</v>
      </c>
      <c r="D29" s="165"/>
      <c r="E29" s="164">
        <v>1.5558697366305075E-2</v>
      </c>
    </row>
    <row r="30" spans="1:5" ht="27.75" customHeight="1" x14ac:dyDescent="0.25">
      <c r="A30" s="147" t="s">
        <v>629</v>
      </c>
      <c r="B30" s="35"/>
      <c r="C30" s="146" t="s">
        <v>605</v>
      </c>
      <c r="D30" s="165"/>
      <c r="E30" s="164">
        <v>1.5558697366305075E-2</v>
      </c>
    </row>
    <row r="31" spans="1:5" ht="27.75" customHeight="1" x14ac:dyDescent="0.25">
      <c r="A31" s="147" t="s">
        <v>630</v>
      </c>
      <c r="B31" s="35"/>
      <c r="C31" s="146" t="s">
        <v>605</v>
      </c>
      <c r="D31" s="165"/>
      <c r="E31" s="164">
        <v>1.5558697366305075E-2</v>
      </c>
    </row>
    <row r="32" spans="1:5" ht="27.75" customHeight="1" x14ac:dyDescent="0.25">
      <c r="A32" s="147" t="s">
        <v>503</v>
      </c>
      <c r="B32" s="35"/>
      <c r="C32" s="146">
        <v>0</v>
      </c>
      <c r="D32" s="165"/>
      <c r="E32" s="164">
        <v>1.5558697366305075E-2</v>
      </c>
    </row>
    <row r="33" spans="1:5" ht="27.75" customHeight="1" x14ac:dyDescent="0.25">
      <c r="A33" s="147" t="s">
        <v>504</v>
      </c>
      <c r="B33" s="35"/>
      <c r="C33" s="146">
        <v>0</v>
      </c>
      <c r="D33" s="165"/>
      <c r="E33" s="164">
        <v>1.5558697366305075E-2</v>
      </c>
    </row>
    <row r="34" spans="1:5" ht="27.75" customHeight="1" x14ac:dyDescent="0.25">
      <c r="A34" s="147" t="s">
        <v>505</v>
      </c>
      <c r="B34" s="35"/>
      <c r="C34" s="146">
        <v>0</v>
      </c>
      <c r="D34" s="165"/>
      <c r="E34" s="164">
        <v>1.5558697366305075E-2</v>
      </c>
    </row>
    <row r="35" spans="1:5" ht="27.75" customHeight="1" x14ac:dyDescent="0.25">
      <c r="A35" s="147" t="s">
        <v>506</v>
      </c>
      <c r="B35" s="35"/>
      <c r="C35" s="146">
        <v>0</v>
      </c>
      <c r="D35" s="165"/>
      <c r="E35" s="164">
        <v>1.5558697366305075E-2</v>
      </c>
    </row>
    <row r="36" spans="1:5" ht="27.75" customHeight="1" x14ac:dyDescent="0.25">
      <c r="A36" s="147" t="s">
        <v>507</v>
      </c>
      <c r="B36" s="35"/>
      <c r="C36" s="146">
        <v>0</v>
      </c>
      <c r="D36" s="165"/>
      <c r="E36" s="164">
        <v>1.5558697366305075E-2</v>
      </c>
    </row>
    <row r="37" spans="1:5" ht="27.75" customHeight="1" x14ac:dyDescent="0.25">
      <c r="A37" s="151" t="s">
        <v>675</v>
      </c>
      <c r="B37" s="35"/>
      <c r="C37" s="163" t="s">
        <v>606</v>
      </c>
      <c r="D37" s="164">
        <v>0</v>
      </c>
      <c r="E37" s="164">
        <v>1.5558697366305075E-2</v>
      </c>
    </row>
    <row r="38" spans="1:5" ht="27.75" customHeight="1" x14ac:dyDescent="0.25">
      <c r="A38" s="147" t="s">
        <v>632</v>
      </c>
      <c r="B38" s="35"/>
      <c r="C38" s="146" t="s">
        <v>605</v>
      </c>
      <c r="D38" s="165"/>
      <c r="E38" s="164">
        <v>1.5558697366305075E-2</v>
      </c>
    </row>
    <row r="39" spans="1:5" ht="27.75" customHeight="1" x14ac:dyDescent="0.25">
      <c r="A39" s="147" t="s">
        <v>633</v>
      </c>
      <c r="B39" s="35"/>
      <c r="C39" s="146" t="s">
        <v>605</v>
      </c>
      <c r="D39" s="165"/>
      <c r="E39" s="164">
        <v>1.5558697366305075E-2</v>
      </c>
    </row>
    <row r="40" spans="1:5" ht="27.75" customHeight="1" x14ac:dyDescent="0.25">
      <c r="A40" s="147" t="s">
        <v>634</v>
      </c>
      <c r="B40" s="35"/>
      <c r="C40" s="146" t="s">
        <v>605</v>
      </c>
      <c r="D40" s="165"/>
      <c r="E40" s="164">
        <v>1.5558697366305075E-2</v>
      </c>
    </row>
    <row r="41" spans="1:5" ht="27.75" customHeight="1" x14ac:dyDescent="0.25">
      <c r="A41" s="147" t="s">
        <v>635</v>
      </c>
      <c r="B41" s="35"/>
      <c r="C41" s="146" t="s">
        <v>605</v>
      </c>
      <c r="D41" s="165"/>
      <c r="E41" s="164">
        <v>1.5558697366305075E-2</v>
      </c>
    </row>
    <row r="42" spans="1:5" ht="27.75" customHeight="1" x14ac:dyDescent="0.25">
      <c r="A42" s="147" t="s">
        <v>636</v>
      </c>
      <c r="B42" s="35"/>
      <c r="C42" s="146" t="s">
        <v>605</v>
      </c>
      <c r="D42" s="165"/>
      <c r="E42" s="164">
        <v>1.5558697366305075E-2</v>
      </c>
    </row>
    <row r="43" spans="1:5" ht="27.75" customHeight="1" x14ac:dyDescent="0.25">
      <c r="A43" s="147" t="s">
        <v>509</v>
      </c>
      <c r="B43" s="35"/>
      <c r="C43" s="146">
        <v>0</v>
      </c>
      <c r="D43" s="165"/>
      <c r="E43" s="164">
        <v>1.5558697366305075E-2</v>
      </c>
    </row>
    <row r="44" spans="1:5" ht="27.75" customHeight="1" x14ac:dyDescent="0.25">
      <c r="A44" s="147" t="s">
        <v>510</v>
      </c>
      <c r="B44" s="35"/>
      <c r="C44" s="146">
        <v>0</v>
      </c>
      <c r="D44" s="165"/>
      <c r="E44" s="164">
        <v>1.5558697366305075E-2</v>
      </c>
    </row>
    <row r="45" spans="1:5" ht="27.75" customHeight="1" x14ac:dyDescent="0.25">
      <c r="A45" s="147" t="s">
        <v>511</v>
      </c>
      <c r="B45" s="35"/>
      <c r="C45" s="146">
        <v>0</v>
      </c>
      <c r="D45" s="165"/>
      <c r="E45" s="164">
        <v>1.5558697366305075E-2</v>
      </c>
    </row>
    <row r="46" spans="1:5" ht="27.75" customHeight="1" x14ac:dyDescent="0.25">
      <c r="A46" s="147" t="s">
        <v>512</v>
      </c>
      <c r="B46" s="35"/>
      <c r="C46" s="146">
        <v>0</v>
      </c>
      <c r="D46" s="165"/>
      <c r="E46" s="164">
        <v>1.5558697366305075E-2</v>
      </c>
    </row>
    <row r="47" spans="1:5" ht="27.75" customHeight="1" x14ac:dyDescent="0.25">
      <c r="A47" s="147" t="s">
        <v>513</v>
      </c>
      <c r="B47" s="35"/>
      <c r="C47" s="146">
        <v>0</v>
      </c>
      <c r="D47" s="165"/>
      <c r="E47" s="164">
        <v>1.5558697366305075E-2</v>
      </c>
    </row>
    <row r="48" spans="1:5" ht="27.75" customHeight="1" x14ac:dyDescent="0.25">
      <c r="A48" s="147" t="s">
        <v>514</v>
      </c>
      <c r="B48" s="35"/>
      <c r="C48" s="146">
        <v>0</v>
      </c>
      <c r="D48" s="165"/>
      <c r="E48" s="164">
        <v>1.5558697366305075E-2</v>
      </c>
    </row>
    <row r="49" spans="1:5" ht="27.75" customHeight="1" x14ac:dyDescent="0.25">
      <c r="A49" s="147" t="s">
        <v>515</v>
      </c>
      <c r="B49" s="35"/>
      <c r="C49" s="146">
        <v>0</v>
      </c>
      <c r="D49" s="165"/>
      <c r="E49" s="164">
        <v>1.5558697366305075E-2</v>
      </c>
    </row>
    <row r="50" spans="1:5" ht="27.75" customHeight="1" x14ac:dyDescent="0.25">
      <c r="A50" s="147" t="s">
        <v>516</v>
      </c>
      <c r="B50" s="35"/>
      <c r="C50" s="146">
        <v>0</v>
      </c>
      <c r="D50" s="165"/>
      <c r="E50" s="164">
        <v>1.5558697366305075E-2</v>
      </c>
    </row>
    <row r="51" spans="1:5" ht="27.75" customHeight="1" x14ac:dyDescent="0.25">
      <c r="A51" s="147" t="s">
        <v>517</v>
      </c>
      <c r="B51" s="35"/>
      <c r="C51" s="146">
        <v>0</v>
      </c>
      <c r="D51" s="165"/>
      <c r="E51" s="164">
        <v>1.5558697366305075E-2</v>
      </c>
    </row>
    <row r="52" spans="1:5" ht="27.75" customHeight="1" x14ac:dyDescent="0.25">
      <c r="A52" s="147" t="s">
        <v>518</v>
      </c>
      <c r="B52" s="35"/>
      <c r="C52" s="146">
        <v>0</v>
      </c>
      <c r="D52" s="165"/>
      <c r="E52" s="164">
        <v>1.5558697366305075E-2</v>
      </c>
    </row>
    <row r="53" spans="1:5" ht="27.75" customHeight="1" x14ac:dyDescent="0.25">
      <c r="A53" s="147" t="s">
        <v>519</v>
      </c>
      <c r="B53" s="35"/>
      <c r="C53" s="146">
        <v>0</v>
      </c>
      <c r="D53" s="165"/>
      <c r="E53" s="164">
        <v>1.5558697366305075E-2</v>
      </c>
    </row>
    <row r="54" spans="1:5" ht="27.75" customHeight="1" x14ac:dyDescent="0.25">
      <c r="A54" s="147" t="s">
        <v>520</v>
      </c>
      <c r="B54" s="35"/>
      <c r="C54" s="146">
        <v>0</v>
      </c>
      <c r="D54" s="165"/>
      <c r="E54" s="164">
        <v>1.5558697366305075E-2</v>
      </c>
    </row>
    <row r="55" spans="1:5" ht="27.75" customHeight="1" x14ac:dyDescent="0.25">
      <c r="A55" s="147" t="s">
        <v>521</v>
      </c>
      <c r="B55" s="35"/>
      <c r="C55" s="146">
        <v>0</v>
      </c>
      <c r="D55" s="165"/>
      <c r="E55" s="164">
        <v>1.5558697366305075E-2</v>
      </c>
    </row>
    <row r="56" spans="1:5" ht="27.75" customHeight="1" x14ac:dyDescent="0.25">
      <c r="A56" s="147" t="s">
        <v>522</v>
      </c>
      <c r="B56" s="35"/>
      <c r="C56" s="146">
        <v>0</v>
      </c>
      <c r="D56" s="165"/>
      <c r="E56" s="164">
        <v>1.5558697366305075E-2</v>
      </c>
    </row>
    <row r="57" spans="1:5" ht="27.75" customHeight="1" x14ac:dyDescent="0.25">
      <c r="A57" s="147" t="s">
        <v>523</v>
      </c>
      <c r="B57" s="35"/>
      <c r="C57" s="146">
        <v>0</v>
      </c>
      <c r="D57" s="165"/>
      <c r="E57" s="164">
        <v>1.5558697366305075E-2</v>
      </c>
    </row>
    <row r="58" spans="1:5" ht="27.75" customHeight="1" x14ac:dyDescent="0.25">
      <c r="A58" s="147" t="s">
        <v>676</v>
      </c>
      <c r="B58" s="35"/>
      <c r="C58" s="163" t="s">
        <v>606</v>
      </c>
      <c r="D58" s="164">
        <v>0</v>
      </c>
      <c r="E58" s="164">
        <v>1.5558697366305075E-2</v>
      </c>
    </row>
    <row r="59" spans="1:5" ht="27.75" customHeight="1" x14ac:dyDescent="0.25">
      <c r="A59" s="147" t="s">
        <v>638</v>
      </c>
      <c r="B59" s="35"/>
      <c r="C59" s="146" t="s">
        <v>605</v>
      </c>
      <c r="D59" s="165"/>
      <c r="E59" s="164">
        <v>1.5558697366305075E-2</v>
      </c>
    </row>
    <row r="60" spans="1:5" ht="27.75" customHeight="1" x14ac:dyDescent="0.25">
      <c r="A60" s="147" t="s">
        <v>639</v>
      </c>
      <c r="B60" s="35"/>
      <c r="C60" s="146" t="s">
        <v>605</v>
      </c>
      <c r="D60" s="165"/>
      <c r="E60" s="164">
        <v>1.5558697366305075E-2</v>
      </c>
    </row>
    <row r="61" spans="1:5" ht="27.75" customHeight="1" x14ac:dyDescent="0.25">
      <c r="A61" s="147" t="s">
        <v>640</v>
      </c>
      <c r="B61" s="35"/>
      <c r="C61" s="146" t="s">
        <v>605</v>
      </c>
      <c r="D61" s="165"/>
      <c r="E61" s="164">
        <v>1.5558697366305075E-2</v>
      </c>
    </row>
    <row r="62" spans="1:5" ht="27.75" customHeight="1" x14ac:dyDescent="0.25">
      <c r="A62" s="147" t="s">
        <v>641</v>
      </c>
      <c r="B62" s="35"/>
      <c r="C62" s="146" t="s">
        <v>605</v>
      </c>
      <c r="D62" s="165"/>
      <c r="E62" s="164">
        <v>1.5558697366305075E-2</v>
      </c>
    </row>
    <row r="63" spans="1:5" ht="27.75" customHeight="1" x14ac:dyDescent="0.25">
      <c r="A63" s="147" t="s">
        <v>642</v>
      </c>
      <c r="B63" s="35"/>
      <c r="C63" s="146" t="s">
        <v>605</v>
      </c>
      <c r="D63" s="165"/>
      <c r="E63" s="164">
        <v>1.5558697366305075E-2</v>
      </c>
    </row>
    <row r="64" spans="1:5" ht="27.75" customHeight="1" x14ac:dyDescent="0.25">
      <c r="A64" s="147" t="s">
        <v>584</v>
      </c>
      <c r="B64" s="35"/>
      <c r="C64" s="146">
        <v>0</v>
      </c>
      <c r="D64" s="165"/>
      <c r="E64" s="164">
        <v>1.5558697366305075E-2</v>
      </c>
    </row>
    <row r="65" spans="1:5" ht="27.75" customHeight="1" x14ac:dyDescent="0.25">
      <c r="A65" s="147" t="s">
        <v>585</v>
      </c>
      <c r="B65" s="35"/>
      <c r="C65" s="146">
        <v>0</v>
      </c>
      <c r="D65" s="165"/>
      <c r="E65" s="164">
        <v>1.5558697366305075E-2</v>
      </c>
    </row>
    <row r="66" spans="1:5" ht="27.75" customHeight="1" x14ac:dyDescent="0.25">
      <c r="A66" s="147" t="s">
        <v>586</v>
      </c>
      <c r="B66" s="35"/>
      <c r="C66" s="146">
        <v>0</v>
      </c>
      <c r="D66" s="165"/>
      <c r="E66" s="164">
        <v>1.5558697366305075E-2</v>
      </c>
    </row>
    <row r="67" spans="1:5" ht="27.75" customHeight="1" x14ac:dyDescent="0.25">
      <c r="A67" s="147" t="s">
        <v>587</v>
      </c>
      <c r="B67" s="35"/>
      <c r="C67" s="146">
        <v>0</v>
      </c>
      <c r="D67" s="165"/>
      <c r="E67" s="164">
        <v>1.5558697366305075E-2</v>
      </c>
    </row>
    <row r="68" spans="1:5" ht="27.75" customHeight="1" x14ac:dyDescent="0.25">
      <c r="A68" s="147" t="s">
        <v>588</v>
      </c>
      <c r="B68" s="35"/>
      <c r="C68" s="146">
        <v>0</v>
      </c>
      <c r="D68" s="165"/>
      <c r="E68" s="164">
        <v>1.5558697366305075E-2</v>
      </c>
    </row>
    <row r="69" spans="1:5" ht="27.75" customHeight="1" x14ac:dyDescent="0.25">
      <c r="A69" s="147" t="s">
        <v>589</v>
      </c>
      <c r="B69" s="35"/>
      <c r="C69" s="146">
        <v>0</v>
      </c>
      <c r="D69" s="165"/>
      <c r="E69" s="164">
        <v>1.5558697366305075E-2</v>
      </c>
    </row>
    <row r="70" spans="1:5" ht="27.75" customHeight="1" x14ac:dyDescent="0.25">
      <c r="A70" s="147" t="s">
        <v>590</v>
      </c>
      <c r="B70" s="35"/>
      <c r="C70" s="146">
        <v>0</v>
      </c>
      <c r="D70" s="165"/>
      <c r="E70" s="164">
        <v>1.5558697366305075E-2</v>
      </c>
    </row>
    <row r="71" spans="1:5" ht="27.75" customHeight="1" x14ac:dyDescent="0.25">
      <c r="A71" s="147" t="s">
        <v>591</v>
      </c>
      <c r="B71" s="35"/>
      <c r="C71" s="146">
        <v>0</v>
      </c>
      <c r="D71" s="165"/>
      <c r="E71" s="164">
        <v>1.5558697366305075E-2</v>
      </c>
    </row>
    <row r="72" spans="1:5" ht="27.75" customHeight="1" x14ac:dyDescent="0.25">
      <c r="A72" s="147" t="s">
        <v>592</v>
      </c>
      <c r="B72" s="35"/>
      <c r="C72" s="146">
        <v>0</v>
      </c>
      <c r="D72" s="165"/>
      <c r="E72" s="164">
        <v>1.5558697366305075E-2</v>
      </c>
    </row>
    <row r="73" spans="1:5" ht="27.75" customHeight="1" x14ac:dyDescent="0.25">
      <c r="A73" s="147" t="s">
        <v>593</v>
      </c>
      <c r="B73" s="35"/>
      <c r="C73" s="146">
        <v>0</v>
      </c>
      <c r="D73" s="165"/>
      <c r="E73" s="164">
        <v>1.5558697366305075E-2</v>
      </c>
    </row>
    <row r="74" spans="1:5" ht="27.75" customHeight="1" x14ac:dyDescent="0.25">
      <c r="A74" s="147" t="s">
        <v>594</v>
      </c>
      <c r="B74" s="35"/>
      <c r="C74" s="146">
        <v>0</v>
      </c>
      <c r="D74" s="165"/>
      <c r="E74" s="164">
        <v>1.5558697366305075E-2</v>
      </c>
    </row>
    <row r="75" spans="1:5" ht="27.75" customHeight="1" x14ac:dyDescent="0.25">
      <c r="A75" s="147" t="s">
        <v>595</v>
      </c>
      <c r="B75" s="35"/>
      <c r="C75" s="146">
        <v>0</v>
      </c>
      <c r="D75" s="165"/>
      <c r="E75" s="164">
        <v>1.5558697366305075E-2</v>
      </c>
    </row>
    <row r="76" spans="1:5" ht="27.75" customHeight="1" x14ac:dyDescent="0.25">
      <c r="A76" s="147" t="s">
        <v>596</v>
      </c>
      <c r="B76" s="35"/>
      <c r="C76" s="146">
        <v>0</v>
      </c>
      <c r="D76" s="165"/>
      <c r="E76" s="164">
        <v>1.5558697366305075E-2</v>
      </c>
    </row>
    <row r="77" spans="1:5" ht="27.75" customHeight="1" x14ac:dyDescent="0.25">
      <c r="A77" s="147" t="s">
        <v>597</v>
      </c>
      <c r="B77" s="35"/>
      <c r="C77" s="146">
        <v>0</v>
      </c>
      <c r="D77" s="165"/>
      <c r="E77" s="164">
        <v>1.5558697366305075E-2</v>
      </c>
    </row>
    <row r="78" spans="1:5" ht="27.75" customHeight="1" x14ac:dyDescent="0.25">
      <c r="A78" s="147" t="s">
        <v>598</v>
      </c>
      <c r="B78" s="35"/>
      <c r="C78" s="146">
        <v>0</v>
      </c>
      <c r="D78" s="165"/>
      <c r="E78" s="164">
        <v>1.5558697366305075E-2</v>
      </c>
    </row>
    <row r="79" spans="1:5" ht="27.75" customHeight="1" x14ac:dyDescent="0.25">
      <c r="A79" s="147" t="s">
        <v>677</v>
      </c>
      <c r="B79" s="35"/>
      <c r="C79" s="163" t="s">
        <v>606</v>
      </c>
      <c r="D79" s="164">
        <v>0</v>
      </c>
      <c r="E79" s="164">
        <v>1.5558697366305075E-2</v>
      </c>
    </row>
    <row r="80" spans="1:5" ht="27.75" customHeight="1" x14ac:dyDescent="0.25">
      <c r="A80" s="147" t="s">
        <v>644</v>
      </c>
      <c r="B80" s="35"/>
      <c r="C80" s="146" t="s">
        <v>605</v>
      </c>
      <c r="D80" s="165"/>
      <c r="E80" s="164">
        <v>1.5558697366305075E-2</v>
      </c>
    </row>
    <row r="81" spans="1:5" ht="27.75" customHeight="1" x14ac:dyDescent="0.25">
      <c r="A81" s="147" t="s">
        <v>645</v>
      </c>
      <c r="B81" s="35"/>
      <c r="C81" s="146" t="s">
        <v>605</v>
      </c>
      <c r="D81" s="165"/>
      <c r="E81" s="164">
        <v>1.5558697366305075E-2</v>
      </c>
    </row>
    <row r="82" spans="1:5" ht="27.75" customHeight="1" x14ac:dyDescent="0.25">
      <c r="A82" s="147" t="s">
        <v>646</v>
      </c>
      <c r="B82" s="35"/>
      <c r="C82" s="146" t="s">
        <v>605</v>
      </c>
      <c r="D82" s="165"/>
      <c r="E82" s="164">
        <v>1.5558697366305075E-2</v>
      </c>
    </row>
    <row r="83" spans="1:5" ht="27.75" customHeight="1" x14ac:dyDescent="0.25">
      <c r="A83" s="147" t="s">
        <v>647</v>
      </c>
      <c r="B83" s="35"/>
      <c r="C83" s="146" t="s">
        <v>605</v>
      </c>
      <c r="D83" s="165"/>
      <c r="E83" s="164">
        <v>1.5558697366305075E-2</v>
      </c>
    </row>
    <row r="84" spans="1:5" ht="27.75" customHeight="1" x14ac:dyDescent="0.25">
      <c r="A84" s="147" t="s">
        <v>648</v>
      </c>
      <c r="B84" s="35"/>
      <c r="C84" s="146" t="s">
        <v>605</v>
      </c>
      <c r="D84" s="165"/>
      <c r="E84" s="164">
        <v>1.5558697366305075E-2</v>
      </c>
    </row>
    <row r="85" spans="1:5" ht="27.75" customHeight="1" x14ac:dyDescent="0.25">
      <c r="A85" s="147" t="s">
        <v>569</v>
      </c>
      <c r="B85" s="35"/>
      <c r="C85" s="146">
        <v>0</v>
      </c>
      <c r="D85" s="165"/>
      <c r="E85" s="164">
        <v>1.5558697366305075E-2</v>
      </c>
    </row>
    <row r="86" spans="1:5" ht="27.75" customHeight="1" x14ac:dyDescent="0.25">
      <c r="A86" s="147" t="s">
        <v>570</v>
      </c>
      <c r="B86" s="35"/>
      <c r="C86" s="146">
        <v>0</v>
      </c>
      <c r="D86" s="165"/>
      <c r="E86" s="164">
        <v>1.5558697366305075E-2</v>
      </c>
    </row>
    <row r="87" spans="1:5" ht="27.75" customHeight="1" x14ac:dyDescent="0.25">
      <c r="A87" s="147" t="s">
        <v>571</v>
      </c>
      <c r="B87" s="35"/>
      <c r="C87" s="146">
        <v>0</v>
      </c>
      <c r="D87" s="165"/>
      <c r="E87" s="164">
        <v>1.5558697366305075E-2</v>
      </c>
    </row>
    <row r="88" spans="1:5" ht="27.75" customHeight="1" x14ac:dyDescent="0.25">
      <c r="A88" s="147" t="s">
        <v>572</v>
      </c>
      <c r="B88" s="35"/>
      <c r="C88" s="146">
        <v>0</v>
      </c>
      <c r="D88" s="165"/>
      <c r="E88" s="164">
        <v>1.5558697366305075E-2</v>
      </c>
    </row>
    <row r="89" spans="1:5" ht="27.75" customHeight="1" x14ac:dyDescent="0.25">
      <c r="A89" s="147" t="s">
        <v>573</v>
      </c>
      <c r="B89" s="35"/>
      <c r="C89" s="146">
        <v>0</v>
      </c>
      <c r="D89" s="165"/>
      <c r="E89" s="164">
        <v>1.5558697366305075E-2</v>
      </c>
    </row>
    <row r="90" spans="1:5" ht="27.75" customHeight="1" x14ac:dyDescent="0.25">
      <c r="A90" s="147" t="s">
        <v>574</v>
      </c>
      <c r="B90" s="35"/>
      <c r="C90" s="146">
        <v>0</v>
      </c>
      <c r="D90" s="165"/>
      <c r="E90" s="164">
        <v>1.5558697366305075E-2</v>
      </c>
    </row>
    <row r="91" spans="1:5" ht="27.75" customHeight="1" x14ac:dyDescent="0.25">
      <c r="A91" s="147" t="s">
        <v>575</v>
      </c>
      <c r="B91" s="35"/>
      <c r="C91" s="146">
        <v>0</v>
      </c>
      <c r="D91" s="165"/>
      <c r="E91" s="164">
        <v>1.5558697366305075E-2</v>
      </c>
    </row>
    <row r="92" spans="1:5" ht="27.75" customHeight="1" x14ac:dyDescent="0.25">
      <c r="A92" s="147" t="s">
        <v>576</v>
      </c>
      <c r="B92" s="35"/>
      <c r="C92" s="146">
        <v>0</v>
      </c>
      <c r="D92" s="165"/>
      <c r="E92" s="164">
        <v>1.5558697366305075E-2</v>
      </c>
    </row>
    <row r="93" spans="1:5" ht="27.75" customHeight="1" x14ac:dyDescent="0.25">
      <c r="A93" s="147" t="s">
        <v>577</v>
      </c>
      <c r="B93" s="35"/>
      <c r="C93" s="146">
        <v>0</v>
      </c>
      <c r="D93" s="165"/>
      <c r="E93" s="164">
        <v>1.5558697366305075E-2</v>
      </c>
    </row>
    <row r="94" spans="1:5" ht="27.75" customHeight="1" x14ac:dyDescent="0.25">
      <c r="A94" s="147" t="s">
        <v>578</v>
      </c>
      <c r="B94" s="35"/>
      <c r="C94" s="146">
        <v>0</v>
      </c>
      <c r="D94" s="165"/>
      <c r="E94" s="164">
        <v>1.5558697366305075E-2</v>
      </c>
    </row>
    <row r="95" spans="1:5" ht="27.75" customHeight="1" x14ac:dyDescent="0.25">
      <c r="A95" s="147" t="s">
        <v>579</v>
      </c>
      <c r="B95" s="35"/>
      <c r="C95" s="146">
        <v>0</v>
      </c>
      <c r="D95" s="165"/>
      <c r="E95" s="164">
        <v>1.5558697366305075E-2</v>
      </c>
    </row>
    <row r="96" spans="1:5" ht="27.75" customHeight="1" x14ac:dyDescent="0.25">
      <c r="A96" s="147" t="s">
        <v>580</v>
      </c>
      <c r="B96" s="35"/>
      <c r="C96" s="146">
        <v>0</v>
      </c>
      <c r="D96" s="165"/>
      <c r="E96" s="164">
        <v>1.5558697366305075E-2</v>
      </c>
    </row>
    <row r="97" spans="1:5" ht="27.75" customHeight="1" x14ac:dyDescent="0.25">
      <c r="A97" s="147" t="s">
        <v>581</v>
      </c>
      <c r="B97" s="35"/>
      <c r="C97" s="146">
        <v>0</v>
      </c>
      <c r="D97" s="165"/>
      <c r="E97" s="164">
        <v>1.5558697366305075E-2</v>
      </c>
    </row>
    <row r="98" spans="1:5" ht="27.75" customHeight="1" x14ac:dyDescent="0.25">
      <c r="A98" s="147" t="s">
        <v>582</v>
      </c>
      <c r="B98" s="35"/>
      <c r="C98" s="146">
        <v>0</v>
      </c>
      <c r="D98" s="165"/>
      <c r="E98" s="164">
        <v>1.5558697366305075E-2</v>
      </c>
    </row>
    <row r="99" spans="1:5" ht="27.75" customHeight="1" x14ac:dyDescent="0.25">
      <c r="A99" s="147" t="s">
        <v>583</v>
      </c>
      <c r="B99" s="35"/>
      <c r="C99" s="146">
        <v>0</v>
      </c>
      <c r="D99" s="165"/>
      <c r="E99" s="164">
        <v>1.5558697366305075E-2</v>
      </c>
    </row>
    <row r="100" spans="1:5" ht="27.75" customHeight="1" x14ac:dyDescent="0.25">
      <c r="A100" s="147" t="s">
        <v>678</v>
      </c>
      <c r="B100" s="35"/>
      <c r="C100" s="163" t="s">
        <v>606</v>
      </c>
      <c r="D100" s="164">
        <v>0</v>
      </c>
      <c r="E100" s="164">
        <v>1.5558697366305075E-2</v>
      </c>
    </row>
    <row r="101" spans="1:5" ht="27.75" customHeight="1" x14ac:dyDescent="0.25">
      <c r="A101" s="147" t="s">
        <v>650</v>
      </c>
      <c r="B101" s="35"/>
      <c r="C101" s="146" t="s">
        <v>605</v>
      </c>
      <c r="D101" s="165"/>
      <c r="E101" s="164">
        <v>1.5558697366305075E-2</v>
      </c>
    </row>
    <row r="102" spans="1:5" ht="27.75" customHeight="1" x14ac:dyDescent="0.25">
      <c r="A102" s="147" t="s">
        <v>651</v>
      </c>
      <c r="B102" s="35"/>
      <c r="C102" s="146" t="s">
        <v>605</v>
      </c>
      <c r="D102" s="165"/>
      <c r="E102" s="164">
        <v>1.5558697366305075E-2</v>
      </c>
    </row>
    <row r="103" spans="1:5" ht="27.75" customHeight="1" x14ac:dyDescent="0.25">
      <c r="A103" s="147" t="s">
        <v>652</v>
      </c>
      <c r="B103" s="35"/>
      <c r="C103" s="146" t="s">
        <v>605</v>
      </c>
      <c r="D103" s="165"/>
      <c r="E103" s="164">
        <v>1.5558697366305075E-2</v>
      </c>
    </row>
    <row r="104" spans="1:5" ht="27.75" customHeight="1" x14ac:dyDescent="0.25">
      <c r="A104" s="147" t="s">
        <v>653</v>
      </c>
      <c r="B104" s="35"/>
      <c r="C104" s="146" t="s">
        <v>605</v>
      </c>
      <c r="D104" s="165"/>
      <c r="E104" s="164">
        <v>1.5558697366305075E-2</v>
      </c>
    </row>
    <row r="105" spans="1:5" ht="27.75" customHeight="1" x14ac:dyDescent="0.25">
      <c r="A105" s="147" t="s">
        <v>654</v>
      </c>
      <c r="B105" s="35"/>
      <c r="C105" s="146" t="s">
        <v>605</v>
      </c>
      <c r="D105" s="165"/>
      <c r="E105" s="164">
        <v>1.5558697366305075E-2</v>
      </c>
    </row>
    <row r="106" spans="1:5" ht="27.75" customHeight="1" x14ac:dyDescent="0.25">
      <c r="A106" s="147" t="s">
        <v>554</v>
      </c>
      <c r="B106" s="35"/>
      <c r="C106" s="146">
        <v>0</v>
      </c>
      <c r="D106" s="165"/>
      <c r="E106" s="164">
        <v>1.5558697366305075E-2</v>
      </c>
    </row>
    <row r="107" spans="1:5" ht="27.75" customHeight="1" x14ac:dyDescent="0.25">
      <c r="A107" s="147" t="s">
        <v>555</v>
      </c>
      <c r="B107" s="35"/>
      <c r="C107" s="146">
        <v>0</v>
      </c>
      <c r="D107" s="165"/>
      <c r="E107" s="164">
        <v>1.5558697366305075E-2</v>
      </c>
    </row>
    <row r="108" spans="1:5" ht="27.75" customHeight="1" x14ac:dyDescent="0.25">
      <c r="A108" s="147" t="s">
        <v>556</v>
      </c>
      <c r="B108" s="35"/>
      <c r="C108" s="146">
        <v>0</v>
      </c>
      <c r="D108" s="165"/>
      <c r="E108" s="164">
        <v>1.5558697366305075E-2</v>
      </c>
    </row>
    <row r="109" spans="1:5" ht="27.75" customHeight="1" x14ac:dyDescent="0.25">
      <c r="A109" s="147" t="s">
        <v>557</v>
      </c>
      <c r="B109" s="35"/>
      <c r="C109" s="146">
        <v>0</v>
      </c>
      <c r="D109" s="165"/>
      <c r="E109" s="164">
        <v>1.5558697366305075E-2</v>
      </c>
    </row>
    <row r="110" spans="1:5" ht="27.75" customHeight="1" x14ac:dyDescent="0.25">
      <c r="A110" s="147" t="s">
        <v>558</v>
      </c>
      <c r="B110" s="35"/>
      <c r="C110" s="146">
        <v>0</v>
      </c>
      <c r="D110" s="165"/>
      <c r="E110" s="164">
        <v>1.5558697366305075E-2</v>
      </c>
    </row>
    <row r="111" spans="1:5" ht="27.75" customHeight="1" x14ac:dyDescent="0.25">
      <c r="A111" s="147" t="s">
        <v>559</v>
      </c>
      <c r="B111" s="35"/>
      <c r="C111" s="146">
        <v>0</v>
      </c>
      <c r="D111" s="165"/>
      <c r="E111" s="164">
        <v>1.5558697366305075E-2</v>
      </c>
    </row>
    <row r="112" spans="1:5" ht="27.75" customHeight="1" x14ac:dyDescent="0.25">
      <c r="A112" s="147" t="s">
        <v>560</v>
      </c>
      <c r="B112" s="35"/>
      <c r="C112" s="146">
        <v>0</v>
      </c>
      <c r="D112" s="165"/>
      <c r="E112" s="164">
        <v>1.5558697366305075E-2</v>
      </c>
    </row>
    <row r="113" spans="1:5" ht="27.75" customHeight="1" x14ac:dyDescent="0.25">
      <c r="A113" s="147" t="s">
        <v>561</v>
      </c>
      <c r="B113" s="35"/>
      <c r="C113" s="146">
        <v>0</v>
      </c>
      <c r="D113" s="165"/>
      <c r="E113" s="164">
        <v>1.5558697366305075E-2</v>
      </c>
    </row>
    <row r="114" spans="1:5" ht="27.75" customHeight="1" x14ac:dyDescent="0.25">
      <c r="A114" s="147" t="s">
        <v>562</v>
      </c>
      <c r="B114" s="35"/>
      <c r="C114" s="146">
        <v>0</v>
      </c>
      <c r="D114" s="165"/>
      <c r="E114" s="164">
        <v>1.5558697366305075E-2</v>
      </c>
    </row>
    <row r="115" spans="1:5" ht="27.75" customHeight="1" x14ac:dyDescent="0.25">
      <c r="A115" s="147" t="s">
        <v>563</v>
      </c>
      <c r="B115" s="35"/>
      <c r="C115" s="146">
        <v>0</v>
      </c>
      <c r="D115" s="165"/>
      <c r="E115" s="164">
        <v>1.5558697366305075E-2</v>
      </c>
    </row>
    <row r="116" spans="1:5" ht="27.75" customHeight="1" x14ac:dyDescent="0.25">
      <c r="A116" s="147" t="s">
        <v>564</v>
      </c>
      <c r="B116" s="35"/>
      <c r="C116" s="146">
        <v>0</v>
      </c>
      <c r="D116" s="165"/>
      <c r="E116" s="164">
        <v>1.5558697366305075E-2</v>
      </c>
    </row>
    <row r="117" spans="1:5" ht="27.75" customHeight="1" x14ac:dyDescent="0.25">
      <c r="A117" s="147" t="s">
        <v>565</v>
      </c>
      <c r="B117" s="35"/>
      <c r="C117" s="146">
        <v>0</v>
      </c>
      <c r="D117" s="165"/>
      <c r="E117" s="164">
        <v>1.5558697366305075E-2</v>
      </c>
    </row>
    <row r="118" spans="1:5" ht="27.75" customHeight="1" x14ac:dyDescent="0.25">
      <c r="A118" s="147" t="s">
        <v>566</v>
      </c>
      <c r="B118" s="35"/>
      <c r="C118" s="146">
        <v>0</v>
      </c>
      <c r="D118" s="165"/>
      <c r="E118" s="164">
        <v>1.5558697366305075E-2</v>
      </c>
    </row>
    <row r="119" spans="1:5" ht="27.75" customHeight="1" x14ac:dyDescent="0.25">
      <c r="A119" s="147" t="s">
        <v>567</v>
      </c>
      <c r="B119" s="35"/>
      <c r="C119" s="146">
        <v>0</v>
      </c>
      <c r="D119" s="165"/>
      <c r="E119" s="164">
        <v>1.5558697366305075E-2</v>
      </c>
    </row>
    <row r="120" spans="1:5" ht="27.75" customHeight="1" x14ac:dyDescent="0.25">
      <c r="A120" s="147" t="s">
        <v>568</v>
      </c>
      <c r="B120" s="35"/>
      <c r="C120" s="146">
        <v>0</v>
      </c>
      <c r="D120" s="165"/>
      <c r="E120" s="164">
        <v>1.5558697366305075E-2</v>
      </c>
    </row>
    <row r="121" spans="1:5" ht="27.75" customHeight="1" x14ac:dyDescent="0.25">
      <c r="A121" s="147" t="s">
        <v>679</v>
      </c>
      <c r="B121" s="35"/>
      <c r="C121" s="163" t="s">
        <v>606</v>
      </c>
      <c r="D121" s="164">
        <v>0</v>
      </c>
      <c r="E121" s="164">
        <v>1.5558697366305075E-2</v>
      </c>
    </row>
    <row r="122" spans="1:5" ht="27.75" customHeight="1" x14ac:dyDescent="0.25">
      <c r="A122" s="147" t="s">
        <v>656</v>
      </c>
      <c r="B122" s="35"/>
      <c r="C122" s="146" t="s">
        <v>605</v>
      </c>
      <c r="D122" s="165"/>
      <c r="E122" s="164">
        <v>1.5558697366305075E-2</v>
      </c>
    </row>
    <row r="123" spans="1:5" ht="27.75" customHeight="1" x14ac:dyDescent="0.25">
      <c r="A123" s="147" t="s">
        <v>657</v>
      </c>
      <c r="B123" s="35"/>
      <c r="C123" s="146" t="s">
        <v>605</v>
      </c>
      <c r="D123" s="165"/>
      <c r="E123" s="164">
        <v>1.5558697366305075E-2</v>
      </c>
    </row>
    <row r="124" spans="1:5" ht="27.75" customHeight="1" x14ac:dyDescent="0.25">
      <c r="A124" s="147" t="s">
        <v>658</v>
      </c>
      <c r="B124" s="35"/>
      <c r="C124" s="146" t="s">
        <v>605</v>
      </c>
      <c r="D124" s="165"/>
      <c r="E124" s="164">
        <v>1.5558697366305075E-2</v>
      </c>
    </row>
    <row r="125" spans="1:5" ht="27.75" customHeight="1" x14ac:dyDescent="0.25">
      <c r="A125" s="147" t="s">
        <v>659</v>
      </c>
      <c r="B125" s="35"/>
      <c r="C125" s="146" t="s">
        <v>605</v>
      </c>
      <c r="D125" s="165"/>
      <c r="E125" s="164">
        <v>1.5558697366305075E-2</v>
      </c>
    </row>
    <row r="126" spans="1:5" ht="27.75" customHeight="1" x14ac:dyDescent="0.25">
      <c r="A126" s="147" t="s">
        <v>660</v>
      </c>
      <c r="B126" s="35"/>
      <c r="C126" s="146" t="s">
        <v>605</v>
      </c>
      <c r="D126" s="165"/>
      <c r="E126" s="164">
        <v>1.5558697366305075E-2</v>
      </c>
    </row>
    <row r="127" spans="1:5" ht="27.75" customHeight="1" x14ac:dyDescent="0.25">
      <c r="A127" s="147" t="s">
        <v>539</v>
      </c>
      <c r="B127" s="35"/>
      <c r="C127" s="146">
        <v>0</v>
      </c>
      <c r="D127" s="165"/>
      <c r="E127" s="164">
        <v>1.5558697366305075E-2</v>
      </c>
    </row>
    <row r="128" spans="1:5" ht="27.75" customHeight="1" x14ac:dyDescent="0.25">
      <c r="A128" s="147" t="s">
        <v>540</v>
      </c>
      <c r="B128" s="35"/>
      <c r="C128" s="146">
        <v>0</v>
      </c>
      <c r="D128" s="165"/>
      <c r="E128" s="164">
        <v>1.5558697366305075E-2</v>
      </c>
    </row>
    <row r="129" spans="1:5" ht="27.75" customHeight="1" x14ac:dyDescent="0.25">
      <c r="A129" s="147" t="s">
        <v>541</v>
      </c>
      <c r="B129" s="35"/>
      <c r="C129" s="146">
        <v>0</v>
      </c>
      <c r="D129" s="165"/>
      <c r="E129" s="164">
        <v>1.5558697366305075E-2</v>
      </c>
    </row>
    <row r="130" spans="1:5" ht="27.75" customHeight="1" x14ac:dyDescent="0.25">
      <c r="A130" s="147" t="s">
        <v>542</v>
      </c>
      <c r="B130" s="35"/>
      <c r="C130" s="146">
        <v>0</v>
      </c>
      <c r="D130" s="165"/>
      <c r="E130" s="164">
        <v>1.5558697366305075E-2</v>
      </c>
    </row>
    <row r="131" spans="1:5" ht="27.75" customHeight="1" x14ac:dyDescent="0.25">
      <c r="A131" s="147" t="s">
        <v>543</v>
      </c>
      <c r="B131" s="35"/>
      <c r="C131" s="146">
        <v>0</v>
      </c>
      <c r="D131" s="165"/>
      <c r="E131" s="164">
        <v>1.5558697366305075E-2</v>
      </c>
    </row>
    <row r="132" spans="1:5" ht="27.75" customHeight="1" x14ac:dyDescent="0.25">
      <c r="A132" s="147" t="s">
        <v>544</v>
      </c>
      <c r="B132" s="35"/>
      <c r="C132" s="146">
        <v>0</v>
      </c>
      <c r="D132" s="165"/>
      <c r="E132" s="164">
        <v>1.5558697366305075E-2</v>
      </c>
    </row>
    <row r="133" spans="1:5" ht="27.75" customHeight="1" x14ac:dyDescent="0.25">
      <c r="A133" s="147" t="s">
        <v>545</v>
      </c>
      <c r="B133" s="35"/>
      <c r="C133" s="146">
        <v>0</v>
      </c>
      <c r="D133" s="165"/>
      <c r="E133" s="164">
        <v>1.5558697366305075E-2</v>
      </c>
    </row>
    <row r="134" spans="1:5" ht="27.75" customHeight="1" x14ac:dyDescent="0.25">
      <c r="A134" s="147" t="s">
        <v>546</v>
      </c>
      <c r="B134" s="35"/>
      <c r="C134" s="146">
        <v>0</v>
      </c>
      <c r="D134" s="165"/>
      <c r="E134" s="164">
        <v>1.5558697366305075E-2</v>
      </c>
    </row>
    <row r="135" spans="1:5" ht="27.75" customHeight="1" x14ac:dyDescent="0.25">
      <c r="A135" s="147" t="s">
        <v>547</v>
      </c>
      <c r="B135" s="35"/>
      <c r="C135" s="146">
        <v>0</v>
      </c>
      <c r="D135" s="165"/>
      <c r="E135" s="164">
        <v>1.5558697366305075E-2</v>
      </c>
    </row>
    <row r="136" spans="1:5" ht="27.75" customHeight="1" x14ac:dyDescent="0.25">
      <c r="A136" s="147" t="s">
        <v>548</v>
      </c>
      <c r="B136" s="35"/>
      <c r="C136" s="146">
        <v>0</v>
      </c>
      <c r="D136" s="165"/>
      <c r="E136" s="164">
        <v>1.5558697366305075E-2</v>
      </c>
    </row>
    <row r="137" spans="1:5" ht="27.75" customHeight="1" x14ac:dyDescent="0.25">
      <c r="A137" s="147" t="s">
        <v>549</v>
      </c>
      <c r="B137" s="35"/>
      <c r="C137" s="146">
        <v>0</v>
      </c>
      <c r="D137" s="165"/>
      <c r="E137" s="164">
        <v>1.5558697366305075E-2</v>
      </c>
    </row>
    <row r="138" spans="1:5" ht="27.75" customHeight="1" x14ac:dyDescent="0.25">
      <c r="A138" s="147" t="s">
        <v>550</v>
      </c>
      <c r="B138" s="35"/>
      <c r="C138" s="146">
        <v>0</v>
      </c>
      <c r="D138" s="165"/>
      <c r="E138" s="164">
        <v>1.5558697366305075E-2</v>
      </c>
    </row>
    <row r="139" spans="1:5" ht="27.75" customHeight="1" x14ac:dyDescent="0.25">
      <c r="A139" s="147" t="s">
        <v>551</v>
      </c>
      <c r="B139" s="35"/>
      <c r="C139" s="146">
        <v>0</v>
      </c>
      <c r="D139" s="165"/>
      <c r="E139" s="164">
        <v>1.5558697366305075E-2</v>
      </c>
    </row>
    <row r="140" spans="1:5" ht="27.75" customHeight="1" x14ac:dyDescent="0.25">
      <c r="A140" s="147" t="s">
        <v>552</v>
      </c>
      <c r="B140" s="35"/>
      <c r="C140" s="146">
        <v>0</v>
      </c>
      <c r="D140" s="165"/>
      <c r="E140" s="164">
        <v>1.5558697366305075E-2</v>
      </c>
    </row>
    <row r="141" spans="1:5" ht="27.75" customHeight="1" x14ac:dyDescent="0.25">
      <c r="A141" s="147" t="s">
        <v>553</v>
      </c>
      <c r="B141" s="35"/>
      <c r="C141" s="146">
        <v>0</v>
      </c>
      <c r="D141" s="165"/>
      <c r="E141" s="164">
        <v>1.5558697366305075E-2</v>
      </c>
    </row>
    <row r="142" spans="1:5" ht="27.75" customHeight="1" x14ac:dyDescent="0.25">
      <c r="A142" s="147" t="s">
        <v>680</v>
      </c>
      <c r="B142" s="35"/>
      <c r="C142" s="163" t="s">
        <v>606</v>
      </c>
      <c r="D142" s="164">
        <v>0</v>
      </c>
      <c r="E142" s="164">
        <v>1.5558697366305075E-2</v>
      </c>
    </row>
    <row r="143" spans="1:5" ht="27.75" customHeight="1" x14ac:dyDescent="0.25">
      <c r="A143" s="147" t="s">
        <v>662</v>
      </c>
      <c r="B143" s="35"/>
      <c r="C143" s="146" t="s">
        <v>605</v>
      </c>
      <c r="D143" s="165"/>
      <c r="E143" s="164">
        <v>1.5558697366305075E-2</v>
      </c>
    </row>
    <row r="144" spans="1:5" ht="27.75" customHeight="1" x14ac:dyDescent="0.25">
      <c r="A144" s="147" t="s">
        <v>663</v>
      </c>
      <c r="B144" s="35"/>
      <c r="C144" s="146" t="s">
        <v>605</v>
      </c>
      <c r="D144" s="165"/>
      <c r="E144" s="164">
        <v>1.5558697366305075E-2</v>
      </c>
    </row>
    <row r="145" spans="1:5" ht="27.75" customHeight="1" x14ac:dyDescent="0.25">
      <c r="A145" s="147" t="s">
        <v>664</v>
      </c>
      <c r="B145" s="35"/>
      <c r="C145" s="146" t="s">
        <v>605</v>
      </c>
      <c r="D145" s="165"/>
      <c r="E145" s="164">
        <v>1.5558697366305075E-2</v>
      </c>
    </row>
    <row r="146" spans="1:5" ht="27.75" customHeight="1" x14ac:dyDescent="0.25">
      <c r="A146" s="147" t="s">
        <v>665</v>
      </c>
      <c r="B146" s="35"/>
      <c r="C146" s="146" t="s">
        <v>605</v>
      </c>
      <c r="D146" s="165"/>
      <c r="E146" s="164">
        <v>1.5558697366305075E-2</v>
      </c>
    </row>
    <row r="147" spans="1:5" ht="27.75" customHeight="1" x14ac:dyDescent="0.25">
      <c r="A147" s="147" t="s">
        <v>666</v>
      </c>
      <c r="B147" s="35"/>
      <c r="C147" s="146" t="s">
        <v>605</v>
      </c>
      <c r="D147" s="165"/>
      <c r="E147" s="164">
        <v>1.5558697366305075E-2</v>
      </c>
    </row>
    <row r="148" spans="1:5" ht="27.75" customHeight="1" x14ac:dyDescent="0.25">
      <c r="A148" s="147" t="s">
        <v>524</v>
      </c>
      <c r="B148" s="35"/>
      <c r="C148" s="146">
        <v>0</v>
      </c>
      <c r="D148" s="165"/>
      <c r="E148" s="164">
        <v>1.5558697366305075E-2</v>
      </c>
    </row>
    <row r="149" spans="1:5" ht="27.75" customHeight="1" x14ac:dyDescent="0.25">
      <c r="A149" s="147" t="s">
        <v>525</v>
      </c>
      <c r="B149" s="35"/>
      <c r="C149" s="146">
        <v>0</v>
      </c>
      <c r="D149" s="165"/>
      <c r="E149" s="164">
        <v>1.5558697366305075E-2</v>
      </c>
    </row>
    <row r="150" spans="1:5" ht="27.75" customHeight="1" x14ac:dyDescent="0.25">
      <c r="A150" s="147" t="s">
        <v>526</v>
      </c>
      <c r="B150" s="35"/>
      <c r="C150" s="146">
        <v>0</v>
      </c>
      <c r="D150" s="165"/>
      <c r="E150" s="164">
        <v>1.5558697366305075E-2</v>
      </c>
    </row>
    <row r="151" spans="1:5" ht="27.75" customHeight="1" x14ac:dyDescent="0.25">
      <c r="A151" s="147" t="s">
        <v>527</v>
      </c>
      <c r="B151" s="35"/>
      <c r="C151" s="146">
        <v>0</v>
      </c>
      <c r="D151" s="165"/>
      <c r="E151" s="164">
        <v>1.5558697366305075E-2</v>
      </c>
    </row>
    <row r="152" spans="1:5" ht="27.75" customHeight="1" x14ac:dyDescent="0.25">
      <c r="A152" s="147" t="s">
        <v>528</v>
      </c>
      <c r="B152" s="35"/>
      <c r="C152" s="146">
        <v>0</v>
      </c>
      <c r="D152" s="165"/>
      <c r="E152" s="164">
        <v>1.5558697366305075E-2</v>
      </c>
    </row>
    <row r="153" spans="1:5" ht="27.75" customHeight="1" x14ac:dyDescent="0.25">
      <c r="A153" s="147" t="s">
        <v>529</v>
      </c>
      <c r="B153" s="35"/>
      <c r="C153" s="146">
        <v>0</v>
      </c>
      <c r="D153" s="165"/>
      <c r="E153" s="164">
        <v>1.5558697366305075E-2</v>
      </c>
    </row>
    <row r="154" spans="1:5" ht="27.75" customHeight="1" x14ac:dyDescent="0.25">
      <c r="A154" s="147" t="s">
        <v>530</v>
      </c>
      <c r="B154" s="35"/>
      <c r="C154" s="146">
        <v>0</v>
      </c>
      <c r="D154" s="165"/>
      <c r="E154" s="164">
        <v>1.5558697366305075E-2</v>
      </c>
    </row>
    <row r="155" spans="1:5" ht="27.75" customHeight="1" x14ac:dyDescent="0.25">
      <c r="A155" s="147" t="s">
        <v>531</v>
      </c>
      <c r="B155" s="35"/>
      <c r="C155" s="146">
        <v>0</v>
      </c>
      <c r="D155" s="165"/>
      <c r="E155" s="164">
        <v>1.5558697366305075E-2</v>
      </c>
    </row>
    <row r="156" spans="1:5" ht="27.75" customHeight="1" x14ac:dyDescent="0.25">
      <c r="A156" s="147" t="s">
        <v>532</v>
      </c>
      <c r="B156" s="35"/>
      <c r="C156" s="146">
        <v>0</v>
      </c>
      <c r="D156" s="165"/>
      <c r="E156" s="164">
        <v>1.5558697366305075E-2</v>
      </c>
    </row>
    <row r="157" spans="1:5" ht="27.75" customHeight="1" x14ac:dyDescent="0.25">
      <c r="A157" s="147" t="s">
        <v>533</v>
      </c>
      <c r="B157" s="35"/>
      <c r="C157" s="146">
        <v>0</v>
      </c>
      <c r="D157" s="165"/>
      <c r="E157" s="164">
        <v>1.5558697366305075E-2</v>
      </c>
    </row>
    <row r="158" spans="1:5" ht="27.75" customHeight="1" x14ac:dyDescent="0.25">
      <c r="A158" s="147" t="s">
        <v>534</v>
      </c>
      <c r="B158" s="35"/>
      <c r="C158" s="146">
        <v>0</v>
      </c>
      <c r="D158" s="165"/>
      <c r="E158" s="164">
        <v>1.5558697366305075E-2</v>
      </c>
    </row>
    <row r="159" spans="1:5" ht="27.75" customHeight="1" x14ac:dyDescent="0.25">
      <c r="A159" s="147" t="s">
        <v>535</v>
      </c>
      <c r="B159" s="35"/>
      <c r="C159" s="146">
        <v>0</v>
      </c>
      <c r="D159" s="165"/>
      <c r="E159" s="164">
        <v>1.5558697366305075E-2</v>
      </c>
    </row>
    <row r="160" spans="1:5" ht="27.75" customHeight="1" x14ac:dyDescent="0.25">
      <c r="A160" s="147" t="s">
        <v>536</v>
      </c>
      <c r="B160" s="35"/>
      <c r="C160" s="146">
        <v>0</v>
      </c>
      <c r="D160" s="165"/>
      <c r="E160" s="164">
        <v>1.5558697366305075E-2</v>
      </c>
    </row>
    <row r="161" spans="1:5" ht="27.75" customHeight="1" x14ac:dyDescent="0.25">
      <c r="A161" s="147" t="s">
        <v>537</v>
      </c>
      <c r="B161" s="35"/>
      <c r="C161" s="146">
        <v>0</v>
      </c>
      <c r="D161" s="165"/>
      <c r="E161" s="164">
        <v>1.5558697366305075E-2</v>
      </c>
    </row>
    <row r="162" spans="1:5" ht="27.75" customHeight="1" x14ac:dyDescent="0.25">
      <c r="A162" s="147" t="s">
        <v>538</v>
      </c>
      <c r="B162" s="35"/>
      <c r="C162" s="146">
        <v>0</v>
      </c>
      <c r="D162" s="165"/>
      <c r="E162" s="164">
        <v>1.5558697366305075E-2</v>
      </c>
    </row>
    <row r="163" spans="1:5" ht="27.75" customHeight="1" x14ac:dyDescent="0.25">
      <c r="A163" s="2" t="s">
        <v>713</v>
      </c>
      <c r="B163" s="2"/>
      <c r="C163" s="3"/>
    </row>
    <row r="164" spans="1:5" ht="27.75" customHeight="1" x14ac:dyDescent="0.25">
      <c r="A164" s="2" t="s">
        <v>714</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204"/>
  <sheetViews>
    <sheetView zoomScale="85" zoomScaleNormal="85" zoomScaleSheetLayoutView="100" workbookViewId="0">
      <selection activeCell="F6" sqref="F6"/>
    </sheetView>
  </sheetViews>
  <sheetFormatPr defaultColWidth="9.1796875" defaultRowHeight="27.75" customHeight="1" x14ac:dyDescent="0.25"/>
  <cols>
    <col min="1" max="1" width="29.81640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13" t="s">
        <v>28</v>
      </c>
      <c r="B1" s="3"/>
      <c r="C1" s="2"/>
      <c r="E1" s="8"/>
      <c r="F1" s="4"/>
      <c r="G1" s="4"/>
    </row>
    <row r="2" spans="1:7" s="9" customFormat="1" ht="22.5" customHeight="1" x14ac:dyDescent="0.25">
      <c r="A2" s="205" t="str">
        <f>Overview!B4&amp; " - Effective from "&amp;Overview!D4&amp;" - "&amp;Overview!E4&amp;" Nodal/Zonal charges"</f>
        <v>Energy Assets Networks Limited - GSP_G - Effective from 1 April 2025 - Final Nodal/Zonal charges</v>
      </c>
      <c r="B2" s="206"/>
      <c r="C2" s="206"/>
      <c r="D2" s="207"/>
    </row>
    <row r="3" spans="1:7" ht="60.75" customHeight="1" x14ac:dyDescent="0.25">
      <c r="A3" s="20" t="s">
        <v>60</v>
      </c>
      <c r="B3" s="20" t="s">
        <v>1</v>
      </c>
      <c r="C3" s="20" t="s">
        <v>43</v>
      </c>
      <c r="D3" s="20" t="s">
        <v>44</v>
      </c>
    </row>
    <row r="4" spans="1:7" ht="21.75" customHeight="1" x14ac:dyDescent="0.25">
      <c r="A4" s="264" t="s">
        <v>793</v>
      </c>
      <c r="B4" s="267"/>
      <c r="C4" s="267"/>
      <c r="D4" s="268"/>
    </row>
    <row r="5" spans="1:7" ht="21.75" customHeight="1" x14ac:dyDescent="0.25">
      <c r="C5" s="2"/>
      <c r="D5" s="2"/>
    </row>
    <row r="6" spans="1:7" ht="21.75" customHeight="1" x14ac:dyDescent="0.25">
      <c r="C6" s="2"/>
      <c r="D6" s="2"/>
    </row>
    <row r="7" spans="1:7" ht="21.75" customHeight="1" x14ac:dyDescent="0.25">
      <c r="C7" s="2"/>
      <c r="D7" s="2"/>
    </row>
    <row r="8" spans="1:7" ht="21.75" customHeight="1" x14ac:dyDescent="0.25">
      <c r="C8" s="2"/>
      <c r="D8" s="2"/>
    </row>
    <row r="9" spans="1:7" ht="21.75" customHeight="1" x14ac:dyDescent="0.25">
      <c r="C9" s="2"/>
      <c r="D9" s="2"/>
    </row>
    <row r="10" spans="1:7" ht="21.75" customHeight="1" x14ac:dyDescent="0.25">
      <c r="C10" s="2"/>
      <c r="D10" s="2"/>
    </row>
    <row r="11" spans="1:7" ht="21.75" customHeight="1" x14ac:dyDescent="0.25">
      <c r="C11" s="2"/>
      <c r="D11" s="2"/>
    </row>
    <row r="12" spans="1:7" ht="21.75" customHeight="1" x14ac:dyDescent="0.25">
      <c r="C12" s="2"/>
      <c r="D12" s="2"/>
    </row>
    <row r="13" spans="1:7" ht="21.75" customHeight="1" x14ac:dyDescent="0.25">
      <c r="C13" s="2"/>
      <c r="D13" s="2"/>
    </row>
    <row r="14" spans="1:7" ht="21.75" customHeight="1" x14ac:dyDescent="0.25">
      <c r="C14" s="2"/>
      <c r="D14" s="2"/>
    </row>
    <row r="15" spans="1:7" ht="21.75" customHeight="1" x14ac:dyDescent="0.25">
      <c r="C15" s="2"/>
      <c r="D15" s="2"/>
    </row>
    <row r="16" spans="1:7" ht="21.75" customHeight="1" x14ac:dyDescent="0.25">
      <c r="C16" s="2"/>
      <c r="D16" s="2"/>
    </row>
    <row r="17" spans="3:4" ht="21.75" customHeight="1" x14ac:dyDescent="0.25">
      <c r="C17" s="2"/>
      <c r="D17" s="2"/>
    </row>
    <row r="18" spans="3:4" ht="21.75" customHeight="1" x14ac:dyDescent="0.25">
      <c r="C18" s="2"/>
      <c r="D18" s="2"/>
    </row>
    <row r="19" spans="3:4" ht="21.75" customHeight="1" x14ac:dyDescent="0.25">
      <c r="C19" s="2"/>
      <c r="D19" s="2"/>
    </row>
    <row r="20" spans="3:4" ht="21.75" customHeight="1" x14ac:dyDescent="0.25">
      <c r="C20" s="2"/>
      <c r="D20" s="2"/>
    </row>
    <row r="21" spans="3:4" ht="21.75" customHeight="1" x14ac:dyDescent="0.25">
      <c r="C21" s="2"/>
      <c r="D21" s="2"/>
    </row>
    <row r="22" spans="3:4" ht="21.75" customHeight="1" x14ac:dyDescent="0.25">
      <c r="C22" s="2"/>
      <c r="D22" s="2"/>
    </row>
    <row r="23" spans="3:4" ht="21.75" customHeight="1" x14ac:dyDescent="0.25">
      <c r="C23" s="2"/>
      <c r="D23" s="2"/>
    </row>
    <row r="24" spans="3:4" ht="21.75" customHeight="1" x14ac:dyDescent="0.25">
      <c r="C24" s="2"/>
      <c r="D24" s="2"/>
    </row>
    <row r="25" spans="3:4" ht="21.75" customHeight="1" x14ac:dyDescent="0.25">
      <c r="C25" s="2"/>
      <c r="D25" s="2"/>
    </row>
    <row r="26" spans="3:4" ht="21.75" customHeight="1" x14ac:dyDescent="0.25">
      <c r="C26" s="2"/>
      <c r="D26" s="2"/>
    </row>
    <row r="27" spans="3:4" ht="27.75" customHeight="1" x14ac:dyDescent="0.25">
      <c r="C27" s="2"/>
      <c r="D27" s="2"/>
    </row>
    <row r="28" spans="3:4" ht="27.75" customHeight="1" x14ac:dyDescent="0.25">
      <c r="C28" s="2"/>
      <c r="D28" s="2"/>
    </row>
    <row r="29" spans="3:4" ht="27.75" customHeight="1" x14ac:dyDescent="0.25">
      <c r="C29" s="2"/>
      <c r="D29" s="2"/>
    </row>
    <row r="30" spans="3:4" ht="27.75" customHeight="1" x14ac:dyDescent="0.25">
      <c r="C30" s="2"/>
      <c r="D30" s="2"/>
    </row>
    <row r="31" spans="3:4" ht="27.75" customHeight="1" x14ac:dyDescent="0.25">
      <c r="C31" s="2"/>
      <c r="D31" s="2"/>
    </row>
    <row r="32" spans="3:4" ht="27.75" customHeight="1" x14ac:dyDescent="0.25">
      <c r="C32" s="2"/>
      <c r="D32" s="2"/>
    </row>
    <row r="33" spans="3:4" ht="27.75" customHeight="1" x14ac:dyDescent="0.25">
      <c r="C33" s="2"/>
      <c r="D33" s="2"/>
    </row>
    <row r="34" spans="3:4" ht="27.75" customHeight="1" x14ac:dyDescent="0.25">
      <c r="C34" s="2"/>
      <c r="D34" s="2"/>
    </row>
    <row r="35" spans="3:4" ht="27.75" customHeight="1" x14ac:dyDescent="0.25">
      <c r="C35" s="2"/>
      <c r="D35" s="2"/>
    </row>
    <row r="36" spans="3:4" ht="27.75" customHeight="1" x14ac:dyDescent="0.25">
      <c r="C36" s="2"/>
      <c r="D36" s="2"/>
    </row>
    <row r="37" spans="3:4" ht="27.75" customHeight="1" x14ac:dyDescent="0.25">
      <c r="C37" s="2"/>
      <c r="D37" s="2"/>
    </row>
    <row r="38" spans="3:4" ht="27.75" customHeight="1" x14ac:dyDescent="0.25">
      <c r="C38" s="2"/>
      <c r="D38" s="2"/>
    </row>
    <row r="39" spans="3:4" ht="27.75" customHeight="1" x14ac:dyDescent="0.25">
      <c r="C39" s="2"/>
      <c r="D39" s="2"/>
    </row>
    <row r="40" spans="3:4" ht="27.75" customHeight="1" x14ac:dyDescent="0.25">
      <c r="C40" s="2"/>
      <c r="D40" s="2"/>
    </row>
    <row r="41" spans="3:4" ht="27.75" customHeight="1" x14ac:dyDescent="0.25">
      <c r="C41" s="2"/>
      <c r="D41" s="2"/>
    </row>
    <row r="42" spans="3:4" ht="27.75" customHeight="1" x14ac:dyDescent="0.25">
      <c r="C42" s="2"/>
      <c r="D42" s="2"/>
    </row>
    <row r="43" spans="3:4" ht="27.75" customHeight="1" x14ac:dyDescent="0.25">
      <c r="C43" s="2"/>
      <c r="D43" s="2"/>
    </row>
    <row r="44" spans="3:4" ht="27.75" customHeight="1" x14ac:dyDescent="0.25">
      <c r="C44" s="2"/>
      <c r="D44" s="2"/>
    </row>
    <row r="45" spans="3:4" ht="27.75" customHeight="1" x14ac:dyDescent="0.25">
      <c r="C45" s="2"/>
      <c r="D45" s="2"/>
    </row>
    <row r="46" spans="3:4" ht="27.75" customHeight="1" x14ac:dyDescent="0.25">
      <c r="C46" s="2"/>
      <c r="D46" s="2"/>
    </row>
    <row r="47" spans="3:4" ht="27.75" customHeight="1" x14ac:dyDescent="0.25">
      <c r="C47" s="2"/>
      <c r="D47" s="2"/>
    </row>
    <row r="48" spans="3:4" ht="27.75" customHeight="1" x14ac:dyDescent="0.25">
      <c r="C48" s="2"/>
      <c r="D48" s="2"/>
    </row>
    <row r="49" spans="3:4" ht="27.75" customHeight="1" x14ac:dyDescent="0.25">
      <c r="C49" s="2"/>
      <c r="D49" s="2"/>
    </row>
    <row r="50" spans="3:4" ht="27.75" customHeight="1" x14ac:dyDescent="0.25">
      <c r="C50" s="2"/>
      <c r="D50" s="2"/>
    </row>
    <row r="51" spans="3:4" ht="27.75" customHeight="1" x14ac:dyDescent="0.25">
      <c r="C51" s="2"/>
      <c r="D51" s="2"/>
    </row>
    <row r="52" spans="3:4" ht="27.75" customHeight="1" x14ac:dyDescent="0.25">
      <c r="C52" s="2"/>
      <c r="D52" s="2"/>
    </row>
    <row r="53" spans="3:4" ht="27.75" customHeight="1" x14ac:dyDescent="0.25">
      <c r="C53" s="2"/>
      <c r="D53" s="2"/>
    </row>
    <row r="54" spans="3:4" ht="27.75" customHeight="1" x14ac:dyDescent="0.25">
      <c r="C54" s="2"/>
      <c r="D54" s="2"/>
    </row>
    <row r="55" spans="3:4" ht="27.75" customHeight="1" x14ac:dyDescent="0.25">
      <c r="C55" s="2"/>
      <c r="D55" s="2"/>
    </row>
    <row r="56" spans="3:4" ht="27.75" customHeight="1" x14ac:dyDescent="0.25">
      <c r="C56" s="2"/>
      <c r="D56" s="2"/>
    </row>
    <row r="57" spans="3:4" ht="27.75" customHeight="1" x14ac:dyDescent="0.25">
      <c r="C57" s="2"/>
      <c r="D57" s="2"/>
    </row>
    <row r="58" spans="3:4" ht="27.75" customHeight="1" x14ac:dyDescent="0.25">
      <c r="C58" s="2"/>
      <c r="D58" s="2"/>
    </row>
    <row r="59" spans="3:4" ht="27.75" customHeight="1" x14ac:dyDescent="0.25">
      <c r="C59" s="2"/>
      <c r="D59" s="2"/>
    </row>
    <row r="60" spans="3:4" ht="27.75" customHeight="1" x14ac:dyDescent="0.25">
      <c r="C60" s="2"/>
      <c r="D60" s="2"/>
    </row>
    <row r="61" spans="3:4" ht="27.75" customHeight="1" x14ac:dyDescent="0.25">
      <c r="C61" s="2"/>
      <c r="D61" s="2"/>
    </row>
    <row r="62" spans="3:4" ht="27.75" customHeight="1" x14ac:dyDescent="0.25">
      <c r="C62" s="2"/>
      <c r="D62" s="2"/>
    </row>
    <row r="63" spans="3:4" ht="27.75" customHeight="1" x14ac:dyDescent="0.25">
      <c r="C63" s="2"/>
      <c r="D63" s="2"/>
    </row>
    <row r="64" spans="3:4" ht="27.75" customHeight="1" x14ac:dyDescent="0.25">
      <c r="C64" s="2"/>
      <c r="D64" s="2"/>
    </row>
    <row r="65" spans="3:4" ht="27.75" customHeight="1" x14ac:dyDescent="0.25">
      <c r="C65" s="2"/>
      <c r="D65" s="2"/>
    </row>
    <row r="66" spans="3:4" ht="27.75" customHeight="1" x14ac:dyDescent="0.25">
      <c r="C66" s="2"/>
      <c r="D66" s="2"/>
    </row>
    <row r="67" spans="3:4" ht="27.75" customHeight="1" x14ac:dyDescent="0.25">
      <c r="C67" s="2"/>
      <c r="D67" s="2"/>
    </row>
    <row r="68" spans="3:4" ht="27.75" customHeight="1" x14ac:dyDescent="0.25">
      <c r="C68" s="2"/>
      <c r="D68" s="2"/>
    </row>
    <row r="69" spans="3:4" ht="27.75" customHeight="1" x14ac:dyDescent="0.25">
      <c r="C69" s="2"/>
      <c r="D69" s="2"/>
    </row>
    <row r="70" spans="3:4" ht="27.75" customHeight="1" x14ac:dyDescent="0.25">
      <c r="C70" s="2"/>
      <c r="D70" s="2"/>
    </row>
    <row r="71" spans="3:4" ht="27.75" customHeight="1" x14ac:dyDescent="0.25">
      <c r="C71" s="2"/>
      <c r="D71" s="2"/>
    </row>
    <row r="72" spans="3:4" ht="27.75" customHeight="1" x14ac:dyDescent="0.25">
      <c r="C72" s="2"/>
      <c r="D72" s="2"/>
    </row>
    <row r="73" spans="3:4" ht="27.75" customHeight="1" x14ac:dyDescent="0.25">
      <c r="C73" s="2"/>
      <c r="D73" s="2"/>
    </row>
    <row r="74" spans="3:4" ht="27.75" customHeight="1" x14ac:dyDescent="0.25">
      <c r="C74" s="2"/>
      <c r="D74" s="2"/>
    </row>
    <row r="75" spans="3:4" ht="27.75" customHeight="1" x14ac:dyDescent="0.25">
      <c r="C75" s="2"/>
      <c r="D75" s="2"/>
    </row>
    <row r="76" spans="3:4" ht="27.75" customHeight="1" x14ac:dyDescent="0.25">
      <c r="C76" s="2"/>
      <c r="D76" s="2"/>
    </row>
    <row r="77" spans="3:4" ht="27.75" customHeight="1" x14ac:dyDescent="0.25">
      <c r="C77" s="2"/>
      <c r="D77" s="2"/>
    </row>
    <row r="78" spans="3:4" ht="27.75" customHeight="1" x14ac:dyDescent="0.25">
      <c r="C78" s="2"/>
      <c r="D78" s="2"/>
    </row>
    <row r="79" spans="3:4" ht="27.75" customHeight="1" x14ac:dyDescent="0.25">
      <c r="C79" s="2"/>
      <c r="D79" s="2"/>
    </row>
    <row r="80" spans="3:4" ht="27.75" customHeight="1" x14ac:dyDescent="0.25">
      <c r="C80" s="2"/>
      <c r="D80" s="2"/>
    </row>
    <row r="81" spans="3:4" ht="27.75" customHeight="1" x14ac:dyDescent="0.25">
      <c r="C81" s="2"/>
      <c r="D81" s="2"/>
    </row>
    <row r="82" spans="3:4" ht="27.75" customHeight="1" x14ac:dyDescent="0.25">
      <c r="C82" s="2"/>
      <c r="D82" s="2"/>
    </row>
    <row r="83" spans="3:4" ht="27.75" customHeight="1" x14ac:dyDescent="0.25">
      <c r="C83" s="2"/>
      <c r="D83" s="2"/>
    </row>
    <row r="84" spans="3:4" ht="27.75" customHeight="1" x14ac:dyDescent="0.25">
      <c r="C84" s="2"/>
      <c r="D84" s="2"/>
    </row>
    <row r="85" spans="3:4" ht="27.75" customHeight="1" x14ac:dyDescent="0.25">
      <c r="C85" s="2"/>
      <c r="D85" s="2"/>
    </row>
    <row r="86" spans="3:4" ht="27.75" customHeight="1" x14ac:dyDescent="0.25">
      <c r="C86" s="2"/>
      <c r="D86" s="2"/>
    </row>
    <row r="87" spans="3:4" ht="27.75" customHeight="1" x14ac:dyDescent="0.25">
      <c r="C87" s="2"/>
      <c r="D87" s="2"/>
    </row>
    <row r="88" spans="3:4" ht="27.75" customHeight="1" x14ac:dyDescent="0.25">
      <c r="C88" s="2"/>
      <c r="D88" s="2"/>
    </row>
    <row r="89" spans="3:4" ht="27.75" customHeight="1" x14ac:dyDescent="0.25">
      <c r="C89" s="2"/>
      <c r="D89" s="2"/>
    </row>
    <row r="90" spans="3:4" ht="27.75" customHeight="1" x14ac:dyDescent="0.25">
      <c r="C90" s="2"/>
      <c r="D90" s="2"/>
    </row>
    <row r="91" spans="3:4" ht="27.75" customHeight="1" x14ac:dyDescent="0.25">
      <c r="C91" s="2"/>
      <c r="D91" s="2"/>
    </row>
    <row r="92" spans="3:4" ht="27.75" customHeight="1" x14ac:dyDescent="0.25">
      <c r="C92" s="2"/>
      <c r="D92" s="2"/>
    </row>
    <row r="93" spans="3:4" ht="27.75" customHeight="1" x14ac:dyDescent="0.25">
      <c r="C93" s="2"/>
      <c r="D93" s="2"/>
    </row>
    <row r="94" spans="3:4" ht="27.75" customHeight="1" x14ac:dyDescent="0.25">
      <c r="C94" s="2"/>
      <c r="D94" s="2"/>
    </row>
    <row r="95" spans="3:4" ht="27.75" customHeight="1" x14ac:dyDescent="0.25">
      <c r="C95" s="2"/>
      <c r="D95" s="2"/>
    </row>
    <row r="96" spans="3:4" ht="27.75" customHeight="1" x14ac:dyDescent="0.25">
      <c r="C96" s="2"/>
      <c r="D96" s="2"/>
    </row>
    <row r="97" spans="3:4" ht="27.75" customHeight="1" x14ac:dyDescent="0.25">
      <c r="C97" s="2"/>
      <c r="D97" s="2"/>
    </row>
    <row r="98" spans="3:4" ht="27.75" customHeight="1" x14ac:dyDescent="0.25">
      <c r="C98" s="2"/>
      <c r="D98" s="2"/>
    </row>
    <row r="99" spans="3:4" ht="27.75" customHeight="1" x14ac:dyDescent="0.25">
      <c r="C99" s="2"/>
      <c r="D99" s="2"/>
    </row>
    <row r="100" spans="3:4" ht="27.75" customHeight="1" x14ac:dyDescent="0.25">
      <c r="C100" s="2"/>
      <c r="D100" s="2"/>
    </row>
    <row r="101" spans="3:4" ht="27.75" customHeight="1" x14ac:dyDescent="0.25">
      <c r="C101" s="2"/>
      <c r="D101" s="2"/>
    </row>
    <row r="102" spans="3:4" ht="27.75" customHeight="1" x14ac:dyDescent="0.25">
      <c r="C102" s="2"/>
      <c r="D102" s="2"/>
    </row>
    <row r="103" spans="3:4" ht="27.75" customHeight="1" x14ac:dyDescent="0.25">
      <c r="C103" s="2"/>
      <c r="D103" s="2"/>
    </row>
    <row r="104" spans="3:4" ht="27.75" customHeight="1" x14ac:dyDescent="0.25">
      <c r="C104" s="2"/>
      <c r="D104" s="2"/>
    </row>
    <row r="105" spans="3:4" ht="27.75" customHeight="1" x14ac:dyDescent="0.25">
      <c r="C105" s="2"/>
      <c r="D105" s="2"/>
    </row>
    <row r="106" spans="3:4" ht="27.75" customHeight="1" x14ac:dyDescent="0.25">
      <c r="C106" s="2"/>
      <c r="D106" s="2"/>
    </row>
    <row r="107" spans="3:4" ht="27.75" customHeight="1" x14ac:dyDescent="0.25">
      <c r="C107" s="2"/>
      <c r="D107" s="2"/>
    </row>
    <row r="108" spans="3:4" ht="27.75" customHeight="1" x14ac:dyDescent="0.25">
      <c r="C108" s="2"/>
      <c r="D108" s="2"/>
    </row>
    <row r="109" spans="3:4" ht="27.75" customHeight="1" x14ac:dyDescent="0.25">
      <c r="C109" s="2"/>
      <c r="D109" s="2"/>
    </row>
    <row r="110" spans="3:4" ht="27.75" customHeight="1" x14ac:dyDescent="0.25">
      <c r="C110" s="2"/>
      <c r="D110" s="2"/>
    </row>
    <row r="111" spans="3:4" ht="27.75" customHeight="1" x14ac:dyDescent="0.25">
      <c r="C111" s="2"/>
      <c r="D111" s="2"/>
    </row>
    <row r="112" spans="3:4" ht="27.75" customHeight="1" x14ac:dyDescent="0.25">
      <c r="C112" s="2"/>
      <c r="D112" s="2"/>
    </row>
    <row r="113" spans="3:4" ht="27.75" customHeight="1" x14ac:dyDescent="0.25">
      <c r="C113" s="2"/>
      <c r="D113" s="2"/>
    </row>
    <row r="114" spans="3:4" ht="27.75" customHeight="1" x14ac:dyDescent="0.25">
      <c r="C114" s="2"/>
      <c r="D114" s="2"/>
    </row>
    <row r="115" spans="3:4" ht="27.75" customHeight="1" x14ac:dyDescent="0.25">
      <c r="C115" s="2"/>
      <c r="D115" s="2"/>
    </row>
    <row r="116" spans="3:4" ht="27.75" customHeight="1" x14ac:dyDescent="0.25">
      <c r="C116" s="2"/>
      <c r="D116" s="2"/>
    </row>
    <row r="117" spans="3:4" ht="27.75" customHeight="1" x14ac:dyDescent="0.25">
      <c r="C117" s="2"/>
      <c r="D117" s="2"/>
    </row>
    <row r="118" spans="3:4" ht="27.75" customHeight="1" x14ac:dyDescent="0.25">
      <c r="C118" s="2"/>
      <c r="D118" s="2"/>
    </row>
    <row r="119" spans="3:4" ht="27.75" customHeight="1" x14ac:dyDescent="0.25">
      <c r="C119" s="2"/>
      <c r="D119" s="2"/>
    </row>
    <row r="120" spans="3:4" ht="27.75" customHeight="1" x14ac:dyDescent="0.25">
      <c r="C120" s="2"/>
      <c r="D120" s="2"/>
    </row>
    <row r="121" spans="3:4" ht="27.75" customHeight="1" x14ac:dyDescent="0.25">
      <c r="C121" s="2"/>
      <c r="D121" s="2"/>
    </row>
    <row r="122" spans="3:4" ht="27.75" customHeight="1" x14ac:dyDescent="0.25">
      <c r="C122" s="2"/>
      <c r="D122" s="2"/>
    </row>
    <row r="123" spans="3:4" ht="27.75" customHeight="1" x14ac:dyDescent="0.25">
      <c r="C123" s="2"/>
      <c r="D123" s="2"/>
    </row>
    <row r="124" spans="3:4" ht="27.75" customHeight="1" x14ac:dyDescent="0.25">
      <c r="C124" s="2"/>
      <c r="D124" s="2"/>
    </row>
    <row r="125" spans="3:4" ht="27.75" customHeight="1" x14ac:dyDescent="0.25">
      <c r="C125" s="2"/>
      <c r="D125" s="2"/>
    </row>
    <row r="126" spans="3:4" ht="27.75" customHeight="1" x14ac:dyDescent="0.25">
      <c r="C126" s="2"/>
      <c r="D126" s="2"/>
    </row>
    <row r="127" spans="3:4" ht="27.75" customHeight="1" x14ac:dyDescent="0.25">
      <c r="C127" s="2"/>
      <c r="D127" s="2"/>
    </row>
    <row r="128" spans="3:4" ht="27.75" customHeight="1" x14ac:dyDescent="0.25">
      <c r="C128" s="2"/>
      <c r="D128" s="2"/>
    </row>
    <row r="129" spans="3:4" ht="27.75" customHeight="1" x14ac:dyDescent="0.25">
      <c r="C129" s="2"/>
      <c r="D129" s="2"/>
    </row>
    <row r="130" spans="3:4" ht="27.75" customHeight="1" x14ac:dyDescent="0.25">
      <c r="C130" s="2"/>
      <c r="D130" s="2"/>
    </row>
    <row r="131" spans="3:4" ht="27.75" customHeight="1" x14ac:dyDescent="0.25">
      <c r="C131" s="2"/>
      <c r="D131" s="2"/>
    </row>
    <row r="132" spans="3:4" ht="27.75" customHeight="1" x14ac:dyDescent="0.25">
      <c r="C132" s="2"/>
      <c r="D132" s="2"/>
    </row>
    <row r="133" spans="3:4" ht="27.75" customHeight="1" x14ac:dyDescent="0.25">
      <c r="C133" s="2"/>
      <c r="D133" s="2"/>
    </row>
    <row r="134" spans="3:4" ht="27.75" customHeight="1" x14ac:dyDescent="0.25">
      <c r="C134" s="2"/>
      <c r="D134" s="2"/>
    </row>
    <row r="135" spans="3:4" ht="27.75" customHeight="1" x14ac:dyDescent="0.25">
      <c r="C135" s="2"/>
      <c r="D135" s="2"/>
    </row>
    <row r="136" spans="3:4" ht="27.75" customHeight="1" x14ac:dyDescent="0.25">
      <c r="C136" s="2"/>
      <c r="D136" s="2"/>
    </row>
    <row r="137" spans="3:4" ht="27.75" customHeight="1" x14ac:dyDescent="0.25">
      <c r="C137" s="2"/>
      <c r="D137" s="2"/>
    </row>
    <row r="138" spans="3:4" ht="27.75" customHeight="1" x14ac:dyDescent="0.25">
      <c r="C138" s="2"/>
      <c r="D138" s="2"/>
    </row>
    <row r="139" spans="3:4" ht="27.75" customHeight="1" x14ac:dyDescent="0.25">
      <c r="C139" s="2"/>
      <c r="D139" s="2"/>
    </row>
    <row r="140" spans="3:4" ht="27.75" customHeight="1" x14ac:dyDescent="0.25">
      <c r="C140" s="2"/>
      <c r="D140" s="2"/>
    </row>
    <row r="141" spans="3:4" ht="27.75" customHeight="1" x14ac:dyDescent="0.25">
      <c r="C141" s="2"/>
      <c r="D141" s="2"/>
    </row>
    <row r="142" spans="3:4" ht="27.75" customHeight="1" x14ac:dyDescent="0.25">
      <c r="C142" s="2"/>
      <c r="D142" s="2"/>
    </row>
    <row r="143" spans="3:4" ht="27.75" customHeight="1" x14ac:dyDescent="0.25">
      <c r="C143" s="2"/>
      <c r="D143" s="2"/>
    </row>
    <row r="144" spans="3:4" ht="27.75" customHeight="1" x14ac:dyDescent="0.25">
      <c r="C144" s="2"/>
      <c r="D144" s="2"/>
    </row>
    <row r="145" spans="3:4" ht="27.75" customHeight="1" x14ac:dyDescent="0.25">
      <c r="C145" s="2"/>
      <c r="D145" s="2"/>
    </row>
    <row r="146" spans="3:4" ht="27.75" customHeight="1" x14ac:dyDescent="0.25">
      <c r="C146" s="2"/>
      <c r="D146" s="2"/>
    </row>
    <row r="147" spans="3:4" ht="27.75" customHeight="1" x14ac:dyDescent="0.25">
      <c r="C147" s="2"/>
      <c r="D147" s="2"/>
    </row>
    <row r="148" spans="3:4" ht="27.75" customHeight="1" x14ac:dyDescent="0.25">
      <c r="C148" s="2"/>
      <c r="D148" s="2"/>
    </row>
    <row r="149" spans="3:4" ht="27.75" customHeight="1" x14ac:dyDescent="0.25">
      <c r="C149" s="2"/>
      <c r="D149" s="2"/>
    </row>
    <row r="150" spans="3:4" ht="27.75" customHeight="1" x14ac:dyDescent="0.25">
      <c r="C150" s="2"/>
      <c r="D150" s="2"/>
    </row>
    <row r="151" spans="3:4" ht="27.75" customHeight="1" x14ac:dyDescent="0.25">
      <c r="C151" s="2"/>
      <c r="D151" s="2"/>
    </row>
    <row r="152" spans="3:4" ht="27.75" customHeight="1" x14ac:dyDescent="0.25">
      <c r="C152" s="2"/>
      <c r="D152" s="2"/>
    </row>
    <row r="153" spans="3:4" ht="27.75" customHeight="1" x14ac:dyDescent="0.25">
      <c r="C153" s="2"/>
      <c r="D153" s="2"/>
    </row>
    <row r="154" spans="3:4" ht="27.75" customHeight="1" x14ac:dyDescent="0.25">
      <c r="C154" s="2"/>
      <c r="D154" s="2"/>
    </row>
    <row r="155" spans="3:4" ht="27.75" customHeight="1" x14ac:dyDescent="0.25">
      <c r="C155" s="2"/>
      <c r="D155" s="2"/>
    </row>
    <row r="156" spans="3:4" ht="27.75" customHeight="1" x14ac:dyDescent="0.25">
      <c r="C156" s="2"/>
      <c r="D156" s="2"/>
    </row>
    <row r="157" spans="3:4" ht="27.75" customHeight="1" x14ac:dyDescent="0.25">
      <c r="C157" s="2"/>
      <c r="D157" s="2"/>
    </row>
    <row r="158" spans="3:4" ht="27.75" customHeight="1" x14ac:dyDescent="0.25">
      <c r="C158" s="2"/>
      <c r="D158" s="2"/>
    </row>
    <row r="159" spans="3:4" ht="27.75" customHeight="1" x14ac:dyDescent="0.25">
      <c r="C159" s="2"/>
      <c r="D159" s="2"/>
    </row>
    <row r="160" spans="3:4" ht="27.75" customHeight="1" x14ac:dyDescent="0.25">
      <c r="C160" s="2"/>
      <c r="D160" s="2"/>
    </row>
    <row r="161" spans="3:4" ht="27.75" customHeight="1" x14ac:dyDescent="0.25">
      <c r="C161" s="2"/>
      <c r="D161" s="2"/>
    </row>
    <row r="162" spans="3:4" ht="27.75" customHeight="1" x14ac:dyDescent="0.25">
      <c r="C162" s="2"/>
      <c r="D162" s="2"/>
    </row>
    <row r="163" spans="3:4" ht="27.75" customHeight="1" x14ac:dyDescent="0.25">
      <c r="C163" s="2"/>
      <c r="D163" s="2"/>
    </row>
    <row r="164" spans="3:4" ht="27.75" customHeight="1" x14ac:dyDescent="0.25">
      <c r="C164" s="2"/>
      <c r="D164" s="2"/>
    </row>
    <row r="165" spans="3:4" ht="27.75" customHeight="1" x14ac:dyDescent="0.25">
      <c r="C165" s="2"/>
      <c r="D165" s="2"/>
    </row>
    <row r="166" spans="3:4" ht="27.75" customHeight="1" x14ac:dyDescent="0.25">
      <c r="C166" s="2"/>
      <c r="D166" s="2"/>
    </row>
    <row r="167" spans="3:4" ht="27.75" customHeight="1" x14ac:dyDescent="0.25">
      <c r="C167" s="2"/>
      <c r="D167" s="2"/>
    </row>
    <row r="168" spans="3:4" ht="27.75" customHeight="1" x14ac:dyDescent="0.25">
      <c r="C168" s="2"/>
      <c r="D168" s="2"/>
    </row>
    <row r="169" spans="3:4" ht="27.75" customHeight="1" x14ac:dyDescent="0.25">
      <c r="C169" s="2"/>
      <c r="D169" s="2"/>
    </row>
    <row r="170" spans="3:4" ht="27.75" customHeight="1" x14ac:dyDescent="0.25">
      <c r="C170" s="2"/>
      <c r="D170" s="2"/>
    </row>
    <row r="171" spans="3:4" ht="27.75" customHeight="1" x14ac:dyDescent="0.25">
      <c r="C171" s="2"/>
      <c r="D171" s="2"/>
    </row>
    <row r="172" spans="3:4" ht="27.75" customHeight="1" x14ac:dyDescent="0.25">
      <c r="C172" s="2"/>
      <c r="D172" s="2"/>
    </row>
    <row r="173" spans="3:4" ht="27.75" customHeight="1" x14ac:dyDescent="0.25">
      <c r="C173" s="2"/>
      <c r="D173" s="2"/>
    </row>
    <row r="174" spans="3:4" ht="27.75" customHeight="1" x14ac:dyDescent="0.25">
      <c r="C174" s="2"/>
      <c r="D174" s="2"/>
    </row>
    <row r="175" spans="3:4" ht="27.75" customHeight="1" x14ac:dyDescent="0.25">
      <c r="C175" s="2"/>
      <c r="D175" s="2"/>
    </row>
    <row r="176" spans="3:4" ht="27.75" customHeight="1" x14ac:dyDescent="0.25">
      <c r="C176" s="2"/>
      <c r="D176" s="2"/>
    </row>
    <row r="177" spans="3:4" ht="27.75" customHeight="1" x14ac:dyDescent="0.25">
      <c r="C177" s="2"/>
      <c r="D177" s="2"/>
    </row>
    <row r="178" spans="3:4" ht="27.75" customHeight="1" x14ac:dyDescent="0.25">
      <c r="C178" s="2"/>
      <c r="D178" s="2"/>
    </row>
    <row r="179" spans="3:4" ht="27.75" customHeight="1" x14ac:dyDescent="0.25">
      <c r="C179" s="2"/>
      <c r="D179" s="2"/>
    </row>
    <row r="180" spans="3:4" ht="27.75" customHeight="1" x14ac:dyDescent="0.25">
      <c r="C180" s="2"/>
      <c r="D180" s="2"/>
    </row>
    <row r="181" spans="3:4" ht="27.75" customHeight="1" x14ac:dyDescent="0.25">
      <c r="C181" s="2"/>
      <c r="D181" s="2"/>
    </row>
    <row r="182" spans="3:4" ht="27.75" customHeight="1" x14ac:dyDescent="0.25">
      <c r="C182" s="2"/>
      <c r="D182" s="2"/>
    </row>
    <row r="183" spans="3:4" ht="27.75" customHeight="1" x14ac:dyDescent="0.25">
      <c r="C183" s="2"/>
      <c r="D183" s="2"/>
    </row>
    <row r="184" spans="3:4" ht="27.75" customHeight="1" x14ac:dyDescent="0.25">
      <c r="C184" s="2"/>
      <c r="D184" s="2"/>
    </row>
    <row r="185" spans="3:4" ht="27.75" customHeight="1" x14ac:dyDescent="0.25">
      <c r="C185" s="2"/>
      <c r="D185" s="2"/>
    </row>
    <row r="186" spans="3:4" ht="27.75" customHeight="1" x14ac:dyDescent="0.25">
      <c r="C186" s="2"/>
      <c r="D186" s="2"/>
    </row>
    <row r="187" spans="3:4" ht="27.75" customHeight="1" x14ac:dyDescent="0.25">
      <c r="C187" s="2"/>
      <c r="D187" s="2"/>
    </row>
    <row r="188" spans="3:4" ht="27.75" customHeight="1" x14ac:dyDescent="0.25">
      <c r="C188" s="2"/>
      <c r="D188" s="2"/>
    </row>
    <row r="189" spans="3:4" ht="27.75" customHeight="1" x14ac:dyDescent="0.25">
      <c r="C189" s="2"/>
      <c r="D189" s="2"/>
    </row>
    <row r="190" spans="3:4" ht="27.75" customHeight="1" x14ac:dyDescent="0.25">
      <c r="C190" s="2"/>
      <c r="D190" s="2"/>
    </row>
    <row r="191" spans="3:4" ht="27.75" customHeight="1" x14ac:dyDescent="0.25">
      <c r="C191" s="2"/>
      <c r="D191" s="2"/>
    </row>
    <row r="192" spans="3:4" ht="27.75" customHeight="1" x14ac:dyDescent="0.25">
      <c r="C192" s="2"/>
      <c r="D192" s="2"/>
    </row>
    <row r="193" spans="3:4" ht="27.75" customHeight="1" x14ac:dyDescent="0.25">
      <c r="C193" s="2"/>
      <c r="D193" s="2"/>
    </row>
    <row r="194" spans="3:4" ht="27.75" customHeight="1" x14ac:dyDescent="0.25">
      <c r="C194" s="2"/>
      <c r="D194" s="2"/>
    </row>
    <row r="195" spans="3:4" ht="27.75" customHeight="1" x14ac:dyDescent="0.25">
      <c r="C195" s="2"/>
      <c r="D195" s="2"/>
    </row>
    <row r="196" spans="3:4" ht="27.75" customHeight="1" x14ac:dyDescent="0.25">
      <c r="C196" s="2"/>
      <c r="D196" s="2"/>
    </row>
    <row r="197" spans="3:4" ht="27.75" customHeight="1" x14ac:dyDescent="0.25">
      <c r="C197" s="2"/>
      <c r="D197" s="2"/>
    </row>
    <row r="198" spans="3:4" ht="27.75" customHeight="1" x14ac:dyDescent="0.25">
      <c r="C198" s="2"/>
      <c r="D198" s="2"/>
    </row>
    <row r="199" spans="3:4" ht="27.75" customHeight="1" x14ac:dyDescent="0.25">
      <c r="C199" s="2"/>
      <c r="D199" s="2"/>
    </row>
    <row r="200" spans="3:4" ht="27.75" customHeight="1" x14ac:dyDescent="0.25">
      <c r="C200" s="2"/>
      <c r="D200" s="2"/>
    </row>
    <row r="201" spans="3:4" ht="27.75" customHeight="1" x14ac:dyDescent="0.25">
      <c r="C201" s="2"/>
      <c r="D201" s="2"/>
    </row>
    <row r="202" spans="3:4" ht="27.75" customHeight="1" x14ac:dyDescent="0.25">
      <c r="C202" s="2"/>
      <c r="D202" s="2"/>
    </row>
    <row r="203" spans="3:4" ht="27.75" customHeight="1" x14ac:dyDescent="0.25">
      <c r="C203" s="2"/>
      <c r="D203" s="2"/>
    </row>
    <row r="204" spans="3:4" ht="27.75" customHeight="1" x14ac:dyDescent="0.25">
      <c r="C204" s="2"/>
      <c r="D204" s="2"/>
    </row>
    <row r="205" spans="3:4" ht="27.75" customHeight="1" x14ac:dyDescent="0.25">
      <c r="C205" s="2"/>
      <c r="D205" s="2"/>
    </row>
    <row r="206" spans="3:4" ht="27.75" customHeight="1" x14ac:dyDescent="0.25">
      <c r="C206" s="2"/>
      <c r="D206" s="2"/>
    </row>
    <row r="207" spans="3:4" ht="27.75" customHeight="1" x14ac:dyDescent="0.25">
      <c r="C207" s="2"/>
      <c r="D207" s="2"/>
    </row>
    <row r="208" spans="3:4" ht="27.75" customHeight="1" x14ac:dyDescent="0.25">
      <c r="C208" s="2"/>
      <c r="D208" s="2"/>
    </row>
    <row r="209" spans="3:4" ht="27.75" customHeight="1" x14ac:dyDescent="0.25">
      <c r="C209" s="2"/>
      <c r="D209" s="2"/>
    </row>
    <row r="210" spans="3:4" ht="27.75" customHeight="1" x14ac:dyDescent="0.25">
      <c r="C210" s="2"/>
      <c r="D210" s="2"/>
    </row>
    <row r="211" spans="3:4" ht="27.75" customHeight="1" x14ac:dyDescent="0.25">
      <c r="C211" s="2"/>
      <c r="D211" s="2"/>
    </row>
    <row r="212" spans="3:4" ht="27.75" customHeight="1" x14ac:dyDescent="0.25">
      <c r="C212" s="2"/>
      <c r="D212" s="2"/>
    </row>
    <row r="213" spans="3:4" ht="27.75" customHeight="1" x14ac:dyDescent="0.25">
      <c r="C213" s="2"/>
      <c r="D213" s="2"/>
    </row>
    <row r="214" spans="3:4" ht="27.75" customHeight="1" x14ac:dyDescent="0.25">
      <c r="C214" s="2"/>
      <c r="D214" s="2"/>
    </row>
    <row r="215" spans="3:4" ht="27.75" customHeight="1" x14ac:dyDescent="0.25">
      <c r="C215" s="2"/>
      <c r="D215" s="2"/>
    </row>
    <row r="216" spans="3:4" ht="27.75" customHeight="1" x14ac:dyDescent="0.25">
      <c r="C216" s="2"/>
      <c r="D216" s="2"/>
    </row>
    <row r="217" spans="3:4" ht="27.75" customHeight="1" x14ac:dyDescent="0.25">
      <c r="C217" s="2"/>
      <c r="D217" s="2"/>
    </row>
    <row r="218" spans="3:4" ht="27.75" customHeight="1" x14ac:dyDescent="0.25">
      <c r="C218" s="2"/>
      <c r="D218" s="2"/>
    </row>
    <row r="219" spans="3:4" ht="27.75" customHeight="1" x14ac:dyDescent="0.25">
      <c r="C219" s="2"/>
      <c r="D219" s="2"/>
    </row>
    <row r="220" spans="3:4" ht="27.75" customHeight="1" x14ac:dyDescent="0.25">
      <c r="C220" s="2"/>
      <c r="D220" s="2"/>
    </row>
    <row r="221" spans="3:4" ht="27.75" customHeight="1" x14ac:dyDescent="0.25">
      <c r="C221" s="2"/>
      <c r="D221" s="2"/>
    </row>
    <row r="222" spans="3:4" ht="27.75" customHeight="1" x14ac:dyDescent="0.25">
      <c r="C222" s="2"/>
      <c r="D222" s="2"/>
    </row>
    <row r="223" spans="3:4" ht="27.75" customHeight="1" x14ac:dyDescent="0.25">
      <c r="C223" s="2"/>
      <c r="D223" s="2"/>
    </row>
    <row r="224" spans="3:4" ht="27.75" customHeight="1" x14ac:dyDescent="0.25">
      <c r="C224" s="2"/>
      <c r="D224" s="2"/>
    </row>
    <row r="225" spans="3:4" ht="27.75" customHeight="1" x14ac:dyDescent="0.25">
      <c r="C225" s="2"/>
      <c r="D225" s="2"/>
    </row>
    <row r="226" spans="3:4" ht="27.75" customHeight="1" x14ac:dyDescent="0.25">
      <c r="C226" s="2"/>
      <c r="D226" s="2"/>
    </row>
    <row r="227" spans="3:4" ht="27.75" customHeight="1" x14ac:dyDescent="0.25">
      <c r="C227" s="2"/>
      <c r="D227" s="2"/>
    </row>
    <row r="228" spans="3:4" ht="27.75" customHeight="1" x14ac:dyDescent="0.25">
      <c r="C228" s="2"/>
      <c r="D228" s="2"/>
    </row>
    <row r="229" spans="3:4" ht="27.75" customHeight="1" x14ac:dyDescent="0.25">
      <c r="C229" s="2"/>
      <c r="D229" s="2"/>
    </row>
    <row r="230" spans="3:4" ht="27.75" customHeight="1" x14ac:dyDescent="0.25">
      <c r="C230" s="2"/>
      <c r="D230" s="2"/>
    </row>
    <row r="231" spans="3:4" ht="27.75" customHeight="1" x14ac:dyDescent="0.25">
      <c r="C231" s="2"/>
      <c r="D231" s="2"/>
    </row>
    <row r="232" spans="3:4" ht="27.75" customHeight="1" x14ac:dyDescent="0.25">
      <c r="C232" s="2"/>
      <c r="D232" s="2"/>
    </row>
    <row r="233" spans="3:4" ht="27.75" customHeight="1" x14ac:dyDescent="0.25">
      <c r="C233" s="2"/>
      <c r="D233" s="2"/>
    </row>
    <row r="234" spans="3:4" ht="27.75" customHeight="1" x14ac:dyDescent="0.25">
      <c r="C234" s="2"/>
      <c r="D234" s="2"/>
    </row>
    <row r="235" spans="3:4" ht="27.75" customHeight="1" x14ac:dyDescent="0.25">
      <c r="C235" s="2"/>
      <c r="D235" s="2"/>
    </row>
    <row r="236" spans="3:4" ht="27.75" customHeight="1" x14ac:dyDescent="0.25">
      <c r="C236" s="2"/>
      <c r="D236" s="2"/>
    </row>
    <row r="237" spans="3:4" ht="27.75" customHeight="1" x14ac:dyDescent="0.25">
      <c r="C237" s="2"/>
      <c r="D237" s="2"/>
    </row>
    <row r="238" spans="3:4" ht="27.75" customHeight="1" x14ac:dyDescent="0.25">
      <c r="C238" s="2"/>
      <c r="D238" s="2"/>
    </row>
    <row r="239" spans="3:4" ht="27.75" customHeight="1" x14ac:dyDescent="0.25">
      <c r="C239" s="2"/>
      <c r="D239" s="2"/>
    </row>
    <row r="240" spans="3:4" ht="27.75" customHeight="1" x14ac:dyDescent="0.25">
      <c r="C240" s="2"/>
      <c r="D240" s="2"/>
    </row>
    <row r="241" spans="3:4" ht="27.75" customHeight="1" x14ac:dyDescent="0.25">
      <c r="C241" s="2"/>
      <c r="D241" s="2"/>
    </row>
    <row r="242" spans="3:4" ht="27.75" customHeight="1" x14ac:dyDescent="0.25">
      <c r="C242" s="2"/>
      <c r="D242" s="2"/>
    </row>
    <row r="243" spans="3:4" ht="27.75" customHeight="1" x14ac:dyDescent="0.25">
      <c r="C243" s="2"/>
      <c r="D243" s="2"/>
    </row>
    <row r="244" spans="3:4" ht="27.75" customHeight="1" x14ac:dyDescent="0.25">
      <c r="C244" s="2"/>
      <c r="D244" s="2"/>
    </row>
    <row r="245" spans="3:4" ht="27.75" customHeight="1" x14ac:dyDescent="0.25">
      <c r="C245" s="2"/>
      <c r="D245" s="2"/>
    </row>
    <row r="246" spans="3:4" ht="27.75" customHeight="1" x14ac:dyDescent="0.25">
      <c r="C246" s="2"/>
      <c r="D246" s="2"/>
    </row>
    <row r="247" spans="3:4" ht="27.75" customHeight="1" x14ac:dyDescent="0.25">
      <c r="C247" s="2"/>
      <c r="D247" s="2"/>
    </row>
    <row r="248" spans="3:4" ht="27.75" customHeight="1" x14ac:dyDescent="0.25">
      <c r="C248" s="2"/>
      <c r="D248" s="2"/>
    </row>
    <row r="249" spans="3:4" ht="27.75" customHeight="1" x14ac:dyDescent="0.25">
      <c r="C249" s="2"/>
      <c r="D249" s="2"/>
    </row>
    <row r="250" spans="3:4" ht="27.75" customHeight="1" x14ac:dyDescent="0.25">
      <c r="C250" s="2"/>
      <c r="D250" s="2"/>
    </row>
    <row r="251" spans="3:4" ht="27.75" customHeight="1" x14ac:dyDescent="0.25">
      <c r="C251" s="2"/>
      <c r="D251" s="2"/>
    </row>
    <row r="252" spans="3:4" ht="27.75" customHeight="1" x14ac:dyDescent="0.25">
      <c r="C252" s="2"/>
      <c r="D252" s="2"/>
    </row>
    <row r="253" spans="3:4" ht="27.75" customHeight="1" x14ac:dyDescent="0.25">
      <c r="C253" s="2"/>
      <c r="D253" s="2"/>
    </row>
    <row r="254" spans="3:4" ht="27.75" customHeight="1" x14ac:dyDescent="0.25">
      <c r="C254" s="2"/>
      <c r="D254" s="2"/>
    </row>
    <row r="255" spans="3:4" ht="27.75" customHeight="1" x14ac:dyDescent="0.25">
      <c r="C255" s="2"/>
      <c r="D255" s="2"/>
    </row>
    <row r="256" spans="3:4" ht="27.75" customHeight="1" x14ac:dyDescent="0.25">
      <c r="C256" s="2"/>
      <c r="D256" s="2"/>
    </row>
    <row r="257" spans="3:4" ht="27.75" customHeight="1" x14ac:dyDescent="0.25">
      <c r="C257" s="2"/>
      <c r="D257" s="2"/>
    </row>
    <row r="258" spans="3:4" ht="27.75" customHeight="1" x14ac:dyDescent="0.25">
      <c r="C258" s="2"/>
      <c r="D258" s="2"/>
    </row>
    <row r="259" spans="3:4" ht="27.75" customHeight="1" x14ac:dyDescent="0.25">
      <c r="C259" s="2"/>
      <c r="D259" s="2"/>
    </row>
    <row r="260" spans="3:4" ht="27.75" customHeight="1" x14ac:dyDescent="0.25">
      <c r="C260" s="2"/>
      <c r="D260" s="2"/>
    </row>
    <row r="261" spans="3:4" ht="27.75" customHeight="1" x14ac:dyDescent="0.25">
      <c r="C261" s="2"/>
      <c r="D261" s="2"/>
    </row>
    <row r="262" spans="3:4" ht="27.75" customHeight="1" x14ac:dyDescent="0.25">
      <c r="C262" s="2"/>
      <c r="D262" s="2"/>
    </row>
    <row r="263" spans="3:4" ht="27.75" customHeight="1" x14ac:dyDescent="0.25">
      <c r="C263" s="2"/>
      <c r="D263" s="2"/>
    </row>
    <row r="264" spans="3:4" ht="27.75" customHeight="1" x14ac:dyDescent="0.25">
      <c r="C264" s="2"/>
      <c r="D264" s="2"/>
    </row>
    <row r="265" spans="3:4" ht="27.75" customHeight="1" x14ac:dyDescent="0.25">
      <c r="C265" s="2"/>
      <c r="D265" s="2"/>
    </row>
    <row r="266" spans="3:4" ht="27.75" customHeight="1" x14ac:dyDescent="0.25">
      <c r="C266" s="2"/>
      <c r="D266" s="2"/>
    </row>
    <row r="267" spans="3:4" ht="27.75" customHeight="1" x14ac:dyDescent="0.25">
      <c r="C267" s="2"/>
      <c r="D267" s="2"/>
    </row>
    <row r="268" spans="3:4" ht="27.75" customHeight="1" x14ac:dyDescent="0.25">
      <c r="C268" s="2"/>
      <c r="D268" s="2"/>
    </row>
    <row r="269" spans="3:4" ht="27.75" customHeight="1" x14ac:dyDescent="0.25">
      <c r="C269" s="2"/>
      <c r="D269" s="2"/>
    </row>
    <row r="270" spans="3:4" ht="27.75" customHeight="1" x14ac:dyDescent="0.25">
      <c r="C270" s="2"/>
      <c r="D270" s="2"/>
    </row>
    <row r="271" spans="3:4" ht="27.75" customHeight="1" x14ac:dyDescent="0.25">
      <c r="C271" s="2"/>
      <c r="D271" s="2"/>
    </row>
    <row r="272" spans="3:4" ht="27.75" customHeight="1" x14ac:dyDescent="0.25">
      <c r="C272" s="2"/>
      <c r="D272" s="2"/>
    </row>
    <row r="273" spans="3:4" ht="27.75" customHeight="1" x14ac:dyDescent="0.25">
      <c r="C273" s="2"/>
      <c r="D273" s="2"/>
    </row>
    <row r="274" spans="3:4" ht="27.75" customHeight="1" x14ac:dyDescent="0.25">
      <c r="C274" s="2"/>
      <c r="D274" s="2"/>
    </row>
    <row r="275" spans="3:4" ht="27.75" customHeight="1" x14ac:dyDescent="0.25">
      <c r="C275" s="2"/>
      <c r="D275" s="2"/>
    </row>
    <row r="276" spans="3:4" ht="27.75" customHeight="1" x14ac:dyDescent="0.25">
      <c r="C276" s="2"/>
      <c r="D276" s="2"/>
    </row>
    <row r="277" spans="3:4" ht="27.75" customHeight="1" x14ac:dyDescent="0.25">
      <c r="C277" s="2"/>
      <c r="D277" s="2"/>
    </row>
    <row r="278" spans="3:4" ht="27.75" customHeight="1" x14ac:dyDescent="0.25">
      <c r="C278" s="2"/>
      <c r="D278" s="2"/>
    </row>
    <row r="279" spans="3:4" ht="27.75" customHeight="1" x14ac:dyDescent="0.25">
      <c r="C279" s="2"/>
      <c r="D279" s="2"/>
    </row>
    <row r="280" spans="3:4" ht="27.75" customHeight="1" x14ac:dyDescent="0.25">
      <c r="C280" s="2"/>
      <c r="D280" s="2"/>
    </row>
    <row r="281" spans="3:4" ht="27.75" customHeight="1" x14ac:dyDescent="0.25">
      <c r="C281" s="2"/>
      <c r="D281" s="2"/>
    </row>
    <row r="282" spans="3:4" ht="27.75" customHeight="1" x14ac:dyDescent="0.25">
      <c r="C282" s="2"/>
      <c r="D282" s="2"/>
    </row>
    <row r="283" spans="3:4" ht="27.75" customHeight="1" x14ac:dyDescent="0.25">
      <c r="C283" s="2"/>
      <c r="D283" s="2"/>
    </row>
    <row r="284" spans="3:4" ht="27.75" customHeight="1" x14ac:dyDescent="0.25">
      <c r="C284" s="2"/>
      <c r="D284" s="2"/>
    </row>
    <row r="285" spans="3:4" ht="27.75" customHeight="1" x14ac:dyDescent="0.25">
      <c r="C285" s="2"/>
      <c r="D285" s="2"/>
    </row>
    <row r="286" spans="3:4" ht="27.75" customHeight="1" x14ac:dyDescent="0.25">
      <c r="C286" s="2"/>
      <c r="D286" s="2"/>
    </row>
    <row r="287" spans="3:4" ht="27.75" customHeight="1" x14ac:dyDescent="0.25">
      <c r="C287" s="2"/>
      <c r="D287" s="2"/>
    </row>
    <row r="288" spans="3:4" ht="27.75" customHeight="1" x14ac:dyDescent="0.25">
      <c r="C288" s="2"/>
      <c r="D288" s="2"/>
    </row>
    <row r="289" spans="3:4" ht="27.75" customHeight="1" x14ac:dyDescent="0.25">
      <c r="C289" s="2"/>
      <c r="D289" s="2"/>
    </row>
    <row r="290" spans="3:4" ht="27.75" customHeight="1" x14ac:dyDescent="0.25">
      <c r="C290" s="2"/>
      <c r="D290" s="2"/>
    </row>
    <row r="291" spans="3:4" ht="27.75" customHeight="1" x14ac:dyDescent="0.25">
      <c r="C291" s="2"/>
      <c r="D291" s="2"/>
    </row>
    <row r="292" spans="3:4" ht="27.75" customHeight="1" x14ac:dyDescent="0.25">
      <c r="C292" s="2"/>
      <c r="D292" s="2"/>
    </row>
    <row r="293" spans="3:4" ht="27.75" customHeight="1" x14ac:dyDescent="0.25">
      <c r="C293" s="2"/>
      <c r="D293" s="2"/>
    </row>
    <row r="294" spans="3:4" ht="27.75" customHeight="1" x14ac:dyDescent="0.25">
      <c r="C294" s="2"/>
      <c r="D294" s="2"/>
    </row>
    <row r="295" spans="3:4" ht="27.75" customHeight="1" x14ac:dyDescent="0.25">
      <c r="C295" s="2"/>
      <c r="D295" s="2"/>
    </row>
    <row r="296" spans="3:4" ht="27.75" customHeight="1" x14ac:dyDescent="0.25">
      <c r="C296" s="2"/>
      <c r="D296" s="2"/>
    </row>
    <row r="297" spans="3:4" ht="27.75" customHeight="1" x14ac:dyDescent="0.25">
      <c r="C297" s="2"/>
      <c r="D297" s="2"/>
    </row>
    <row r="298" spans="3:4" ht="27.75" customHeight="1" x14ac:dyDescent="0.25">
      <c r="C298" s="2"/>
      <c r="D298" s="2"/>
    </row>
    <row r="299" spans="3:4" ht="27.75" customHeight="1" x14ac:dyDescent="0.25">
      <c r="C299" s="2"/>
      <c r="D299" s="2"/>
    </row>
    <row r="300" spans="3:4" ht="27.75" customHeight="1" x14ac:dyDescent="0.25">
      <c r="C300" s="2"/>
      <c r="D300" s="2"/>
    </row>
    <row r="301" spans="3:4" ht="27.75" customHeight="1" x14ac:dyDescent="0.25">
      <c r="C301" s="2"/>
      <c r="D301" s="2"/>
    </row>
    <row r="302" spans="3:4" ht="27.75" customHeight="1" x14ac:dyDescent="0.25">
      <c r="C302" s="2"/>
      <c r="D302" s="2"/>
    </row>
    <row r="303" spans="3:4" ht="27.75" customHeight="1" x14ac:dyDescent="0.25">
      <c r="C303" s="2"/>
      <c r="D303" s="2"/>
    </row>
    <row r="304" spans="3:4" ht="27.75" customHeight="1" x14ac:dyDescent="0.25">
      <c r="C304" s="2"/>
      <c r="D304" s="2"/>
    </row>
    <row r="305" spans="3:4" ht="27.75" customHeight="1" x14ac:dyDescent="0.25">
      <c r="C305" s="2"/>
      <c r="D305" s="2"/>
    </row>
    <row r="306" spans="3:4" ht="27.75" customHeight="1" x14ac:dyDescent="0.25">
      <c r="C306" s="2"/>
      <c r="D306" s="2"/>
    </row>
    <row r="307" spans="3:4" ht="27.75" customHeight="1" x14ac:dyDescent="0.25">
      <c r="C307" s="2"/>
      <c r="D307" s="2"/>
    </row>
    <row r="308" spans="3:4" ht="27.75" customHeight="1" x14ac:dyDescent="0.25">
      <c r="C308" s="2"/>
      <c r="D308" s="2"/>
    </row>
    <row r="309" spans="3:4" ht="27.75" customHeight="1" x14ac:dyDescent="0.25">
      <c r="C309" s="2"/>
      <c r="D309" s="2"/>
    </row>
    <row r="310" spans="3:4" ht="27.75" customHeight="1" x14ac:dyDescent="0.25">
      <c r="C310" s="2"/>
      <c r="D310" s="2"/>
    </row>
    <row r="311" spans="3:4" ht="27.75" customHeight="1" x14ac:dyDescent="0.25">
      <c r="C311" s="2"/>
      <c r="D311" s="2"/>
    </row>
    <row r="312" spans="3:4" ht="27.75" customHeight="1" x14ac:dyDescent="0.25">
      <c r="C312" s="2"/>
      <c r="D312" s="2"/>
    </row>
    <row r="313" spans="3:4" ht="27.75" customHeight="1" x14ac:dyDescent="0.25">
      <c r="C313" s="2"/>
      <c r="D313" s="2"/>
    </row>
    <row r="314" spans="3:4" ht="27.75" customHeight="1" x14ac:dyDescent="0.25">
      <c r="C314" s="2"/>
      <c r="D314" s="2"/>
    </row>
    <row r="315" spans="3:4" ht="27.75" customHeight="1" x14ac:dyDescent="0.25">
      <c r="C315" s="2"/>
      <c r="D315" s="2"/>
    </row>
    <row r="316" spans="3:4" ht="27.75" customHeight="1" x14ac:dyDescent="0.25">
      <c r="C316" s="2"/>
      <c r="D316" s="2"/>
    </row>
    <row r="317" spans="3:4" ht="27.75" customHeight="1" x14ac:dyDescent="0.25">
      <c r="C317" s="2"/>
      <c r="D317" s="2"/>
    </row>
    <row r="318" spans="3:4" ht="27.75" customHeight="1" x14ac:dyDescent="0.25">
      <c r="C318" s="2"/>
      <c r="D318" s="2"/>
    </row>
    <row r="319" spans="3:4" ht="27.75" customHeight="1" x14ac:dyDescent="0.25">
      <c r="C319" s="2"/>
      <c r="D319" s="2"/>
    </row>
    <row r="320" spans="3:4" ht="27.75" customHeight="1" x14ac:dyDescent="0.25">
      <c r="C320" s="2"/>
      <c r="D320" s="2"/>
    </row>
    <row r="321" spans="3:4" ht="27.75" customHeight="1" x14ac:dyDescent="0.25">
      <c r="C321" s="2"/>
      <c r="D321" s="2"/>
    </row>
    <row r="322" spans="3:4" ht="27.75" customHeight="1" x14ac:dyDescent="0.25">
      <c r="C322" s="2"/>
      <c r="D322" s="2"/>
    </row>
    <row r="323" spans="3:4" ht="27.75" customHeight="1" x14ac:dyDescent="0.25">
      <c r="C323" s="2"/>
      <c r="D323" s="2"/>
    </row>
    <row r="324" spans="3:4" ht="27.75" customHeight="1" x14ac:dyDescent="0.25">
      <c r="C324" s="2"/>
      <c r="D324" s="2"/>
    </row>
    <row r="325" spans="3:4" ht="27.75" customHeight="1" x14ac:dyDescent="0.25">
      <c r="C325" s="2"/>
      <c r="D325" s="2"/>
    </row>
    <row r="326" spans="3:4" ht="27.75" customHeight="1" x14ac:dyDescent="0.25">
      <c r="C326" s="2"/>
      <c r="D326" s="2"/>
    </row>
    <row r="327" spans="3:4" ht="27.75" customHeight="1" x14ac:dyDescent="0.25">
      <c r="C327" s="2"/>
      <c r="D327" s="2"/>
    </row>
    <row r="328" spans="3:4" ht="27.75" customHeight="1" x14ac:dyDescent="0.25">
      <c r="C328" s="2"/>
      <c r="D328" s="2"/>
    </row>
    <row r="329" spans="3:4" ht="27.75" customHeight="1" x14ac:dyDescent="0.25">
      <c r="C329" s="2"/>
      <c r="D329" s="2"/>
    </row>
    <row r="330" spans="3:4" ht="27.75" customHeight="1" x14ac:dyDescent="0.25">
      <c r="C330" s="2"/>
      <c r="D330" s="2"/>
    </row>
    <row r="331" spans="3:4" ht="27.75" customHeight="1" x14ac:dyDescent="0.25">
      <c r="C331" s="2"/>
      <c r="D331" s="2"/>
    </row>
    <row r="332" spans="3:4" ht="27.75" customHeight="1" x14ac:dyDescent="0.25">
      <c r="C332" s="2"/>
      <c r="D332" s="2"/>
    </row>
    <row r="333" spans="3:4" ht="27.75" customHeight="1" x14ac:dyDescent="0.25">
      <c r="C333" s="2"/>
      <c r="D333" s="2"/>
    </row>
    <row r="334" spans="3:4" ht="27.75" customHeight="1" x14ac:dyDescent="0.25">
      <c r="C334" s="2"/>
      <c r="D334" s="2"/>
    </row>
    <row r="335" spans="3:4" ht="27.75" customHeight="1" x14ac:dyDescent="0.25">
      <c r="C335" s="2"/>
      <c r="D335" s="2"/>
    </row>
    <row r="336" spans="3:4" ht="27.75" customHeight="1" x14ac:dyDescent="0.25">
      <c r="C336" s="2"/>
      <c r="D336" s="2"/>
    </row>
    <row r="337" spans="3:4" ht="27.75" customHeight="1" x14ac:dyDescent="0.25">
      <c r="C337" s="2"/>
      <c r="D337" s="2"/>
    </row>
    <row r="338" spans="3:4" ht="27.75" customHeight="1" x14ac:dyDescent="0.25">
      <c r="C338" s="2"/>
      <c r="D338" s="2"/>
    </row>
    <row r="339" spans="3:4" ht="27.75" customHeight="1" x14ac:dyDescent="0.25">
      <c r="C339" s="2"/>
      <c r="D339" s="2"/>
    </row>
    <row r="340" spans="3:4" ht="27.75" customHeight="1" x14ac:dyDescent="0.25">
      <c r="C340" s="2"/>
      <c r="D340" s="2"/>
    </row>
    <row r="341" spans="3:4" ht="27.75" customHeight="1" x14ac:dyDescent="0.25">
      <c r="C341" s="2"/>
      <c r="D341" s="2"/>
    </row>
    <row r="342" spans="3:4" ht="27.75" customHeight="1" x14ac:dyDescent="0.25">
      <c r="C342" s="2"/>
      <c r="D342" s="2"/>
    </row>
    <row r="343" spans="3:4" ht="27.75" customHeight="1" x14ac:dyDescent="0.25">
      <c r="C343" s="2"/>
      <c r="D343" s="2"/>
    </row>
    <row r="344" spans="3:4" ht="27.75" customHeight="1" x14ac:dyDescent="0.25">
      <c r="C344" s="2"/>
      <c r="D344" s="2"/>
    </row>
    <row r="345" spans="3:4" ht="27.75" customHeight="1" x14ac:dyDescent="0.25">
      <c r="C345" s="2"/>
      <c r="D345" s="2"/>
    </row>
    <row r="346" spans="3:4" ht="27.75" customHeight="1" x14ac:dyDescent="0.25">
      <c r="C346" s="2"/>
      <c r="D346" s="2"/>
    </row>
    <row r="347" spans="3:4" ht="27.75" customHeight="1" x14ac:dyDescent="0.25">
      <c r="C347" s="2"/>
      <c r="D347" s="2"/>
    </row>
    <row r="348" spans="3:4" ht="27.75" customHeight="1" x14ac:dyDescent="0.25">
      <c r="C348" s="2"/>
      <c r="D348" s="2"/>
    </row>
    <row r="349" spans="3:4" ht="27.75" customHeight="1" x14ac:dyDescent="0.25">
      <c r="C349" s="2"/>
      <c r="D349" s="2"/>
    </row>
    <row r="350" spans="3:4" ht="27.75" customHeight="1" x14ac:dyDescent="0.25">
      <c r="C350" s="2"/>
      <c r="D350" s="2"/>
    </row>
    <row r="351" spans="3:4" ht="27.75" customHeight="1" x14ac:dyDescent="0.25">
      <c r="C351" s="2"/>
      <c r="D351" s="2"/>
    </row>
    <row r="352" spans="3:4" ht="27.75" customHeight="1" x14ac:dyDescent="0.25">
      <c r="C352" s="2"/>
      <c r="D352" s="2"/>
    </row>
    <row r="353" spans="3:4" ht="27.75" customHeight="1" x14ac:dyDescent="0.25">
      <c r="C353" s="2"/>
      <c r="D353" s="2"/>
    </row>
    <row r="354" spans="3:4" ht="27.75" customHeight="1" x14ac:dyDescent="0.25">
      <c r="C354" s="2"/>
      <c r="D354" s="2"/>
    </row>
    <row r="355" spans="3:4" ht="27.75" customHeight="1" x14ac:dyDescent="0.25">
      <c r="C355" s="2"/>
      <c r="D355" s="2"/>
    </row>
    <row r="356" spans="3:4" ht="27.75" customHeight="1" x14ac:dyDescent="0.25">
      <c r="C356" s="2"/>
      <c r="D356" s="2"/>
    </row>
    <row r="357" spans="3:4" ht="27.75" customHeight="1" x14ac:dyDescent="0.25">
      <c r="C357" s="2"/>
      <c r="D357" s="2"/>
    </row>
    <row r="358" spans="3:4" ht="27.75" customHeight="1" x14ac:dyDescent="0.25">
      <c r="C358" s="2"/>
      <c r="D358" s="2"/>
    </row>
    <row r="359" spans="3:4" ht="27.75" customHeight="1" x14ac:dyDescent="0.25">
      <c r="C359" s="2"/>
      <c r="D359" s="2"/>
    </row>
    <row r="360" spans="3:4" ht="27.75" customHeight="1" x14ac:dyDescent="0.25">
      <c r="C360" s="2"/>
      <c r="D360" s="2"/>
    </row>
    <row r="361" spans="3:4" ht="27.75" customHeight="1" x14ac:dyDescent="0.25">
      <c r="C361" s="2"/>
      <c r="D361" s="2"/>
    </row>
    <row r="362" spans="3:4" ht="27.75" customHeight="1" x14ac:dyDescent="0.25">
      <c r="C362" s="2"/>
      <c r="D362" s="2"/>
    </row>
    <row r="363" spans="3:4" ht="27.75" customHeight="1" x14ac:dyDescent="0.25">
      <c r="C363" s="2"/>
      <c r="D363" s="2"/>
    </row>
    <row r="364" spans="3:4" ht="27.75" customHeight="1" x14ac:dyDescent="0.25">
      <c r="C364" s="2"/>
      <c r="D364" s="2"/>
    </row>
    <row r="365" spans="3:4" ht="27.75" customHeight="1" x14ac:dyDescent="0.25">
      <c r="C365" s="2"/>
      <c r="D365" s="2"/>
    </row>
    <row r="366" spans="3:4" ht="27.75" customHeight="1" x14ac:dyDescent="0.25">
      <c r="C366" s="2"/>
      <c r="D366" s="2"/>
    </row>
    <row r="367" spans="3:4" ht="27.75" customHeight="1" x14ac:dyDescent="0.25">
      <c r="C367" s="2"/>
      <c r="D367" s="2"/>
    </row>
    <row r="368" spans="3:4" ht="27.75" customHeight="1" x14ac:dyDescent="0.25">
      <c r="C368" s="2"/>
      <c r="D368" s="2"/>
    </row>
    <row r="369" spans="3:4" ht="27.75" customHeight="1" x14ac:dyDescent="0.25">
      <c r="C369" s="2"/>
      <c r="D369" s="2"/>
    </row>
    <row r="370" spans="3:4" ht="27.75" customHeight="1" x14ac:dyDescent="0.25">
      <c r="C370" s="2"/>
      <c r="D370" s="2"/>
    </row>
    <row r="371" spans="3:4" ht="27.75" customHeight="1" x14ac:dyDescent="0.25">
      <c r="C371" s="2"/>
      <c r="D371" s="2"/>
    </row>
    <row r="372" spans="3:4" ht="27.75" customHeight="1" x14ac:dyDescent="0.25">
      <c r="C372" s="2"/>
      <c r="D372" s="2"/>
    </row>
    <row r="373" spans="3:4" ht="27.75" customHeight="1" x14ac:dyDescent="0.25">
      <c r="C373" s="2"/>
      <c r="D373" s="2"/>
    </row>
    <row r="374" spans="3:4" ht="27.75" customHeight="1" x14ac:dyDescent="0.25">
      <c r="C374" s="2"/>
      <c r="D374" s="2"/>
    </row>
    <row r="375" spans="3:4" ht="27.75" customHeight="1" x14ac:dyDescent="0.25">
      <c r="C375" s="2"/>
      <c r="D375" s="2"/>
    </row>
    <row r="376" spans="3:4" ht="27.75" customHeight="1" x14ac:dyDescent="0.25">
      <c r="C376" s="2"/>
      <c r="D376" s="2"/>
    </row>
    <row r="377" spans="3:4" ht="27.75" customHeight="1" x14ac:dyDescent="0.25">
      <c r="C377" s="2"/>
      <c r="D377" s="2"/>
    </row>
    <row r="378" spans="3:4" ht="27.75" customHeight="1" x14ac:dyDescent="0.25">
      <c r="C378" s="2"/>
      <c r="D378" s="2"/>
    </row>
    <row r="379" spans="3:4" ht="27.75" customHeight="1" x14ac:dyDescent="0.25">
      <c r="C379" s="2"/>
      <c r="D379" s="2"/>
    </row>
    <row r="380" spans="3:4" ht="27.75" customHeight="1" x14ac:dyDescent="0.25">
      <c r="C380" s="2"/>
      <c r="D380" s="2"/>
    </row>
    <row r="381" spans="3:4" ht="27.75" customHeight="1" x14ac:dyDescent="0.25">
      <c r="C381" s="2"/>
      <c r="D381" s="2"/>
    </row>
    <row r="382" spans="3:4" ht="27.75" customHeight="1" x14ac:dyDescent="0.25">
      <c r="C382" s="2"/>
      <c r="D382" s="2"/>
    </row>
    <row r="383" spans="3:4" ht="27.75" customHeight="1" x14ac:dyDescent="0.25">
      <c r="C383" s="2"/>
      <c r="D383" s="2"/>
    </row>
    <row r="384" spans="3:4" ht="27.75" customHeight="1" x14ac:dyDescent="0.25">
      <c r="C384" s="2"/>
      <c r="D384" s="2"/>
    </row>
    <row r="385" spans="3:4" ht="27.75" customHeight="1" x14ac:dyDescent="0.25">
      <c r="C385" s="2"/>
      <c r="D385" s="2"/>
    </row>
    <row r="386" spans="3:4" ht="27.75" customHeight="1" x14ac:dyDescent="0.25">
      <c r="C386" s="2"/>
      <c r="D386" s="2"/>
    </row>
    <row r="387" spans="3:4" ht="27.75" customHeight="1" x14ac:dyDescent="0.25">
      <c r="C387" s="2"/>
      <c r="D387" s="2"/>
    </row>
    <row r="388" spans="3:4" ht="27.75" customHeight="1" x14ac:dyDescent="0.25">
      <c r="C388" s="2"/>
      <c r="D388" s="2"/>
    </row>
    <row r="389" spans="3:4" ht="27.75" customHeight="1" x14ac:dyDescent="0.25">
      <c r="C389" s="2"/>
      <c r="D389" s="2"/>
    </row>
    <row r="390" spans="3:4" ht="27.75" customHeight="1" x14ac:dyDescent="0.25">
      <c r="C390" s="2"/>
      <c r="D390" s="2"/>
    </row>
    <row r="391" spans="3:4" ht="27.75" customHeight="1" x14ac:dyDescent="0.25">
      <c r="C391" s="2"/>
      <c r="D391" s="2"/>
    </row>
    <row r="392" spans="3:4" ht="27.75" customHeight="1" x14ac:dyDescent="0.25">
      <c r="C392" s="2"/>
      <c r="D392" s="2"/>
    </row>
    <row r="393" spans="3:4" ht="27.75" customHeight="1" x14ac:dyDescent="0.25">
      <c r="C393" s="2"/>
      <c r="D393" s="2"/>
    </row>
    <row r="394" spans="3:4" ht="27.75" customHeight="1" x14ac:dyDescent="0.25">
      <c r="C394" s="2"/>
      <c r="D394" s="2"/>
    </row>
    <row r="395" spans="3:4" ht="27.75" customHeight="1" x14ac:dyDescent="0.25">
      <c r="C395" s="2"/>
      <c r="D395" s="2"/>
    </row>
    <row r="396" spans="3:4" ht="27.75" customHeight="1" x14ac:dyDescent="0.25">
      <c r="C396" s="2"/>
      <c r="D396" s="2"/>
    </row>
    <row r="397" spans="3:4" ht="27.75" customHeight="1" x14ac:dyDescent="0.25">
      <c r="C397" s="2"/>
      <c r="D397" s="2"/>
    </row>
    <row r="398" spans="3:4" ht="27.75" customHeight="1" x14ac:dyDescent="0.25">
      <c r="C398" s="2"/>
      <c r="D398" s="2"/>
    </row>
    <row r="399" spans="3:4" ht="27.75" customHeight="1" x14ac:dyDescent="0.25">
      <c r="C399" s="2"/>
      <c r="D399" s="2"/>
    </row>
    <row r="400" spans="3:4" ht="27.75" customHeight="1" x14ac:dyDescent="0.25">
      <c r="C400" s="2"/>
      <c r="D400" s="2"/>
    </row>
    <row r="401" spans="3:4" ht="27.75" customHeight="1" x14ac:dyDescent="0.25">
      <c r="C401" s="2"/>
      <c r="D401" s="2"/>
    </row>
    <row r="402" spans="3:4" ht="27.75" customHeight="1" x14ac:dyDescent="0.25">
      <c r="C402" s="2"/>
      <c r="D402" s="2"/>
    </row>
    <row r="403" spans="3:4" ht="27.75" customHeight="1" x14ac:dyDescent="0.25">
      <c r="C403" s="2"/>
      <c r="D403" s="2"/>
    </row>
    <row r="404" spans="3:4" ht="27.75" customHeight="1" x14ac:dyDescent="0.25">
      <c r="C404" s="2"/>
      <c r="D404" s="2"/>
    </row>
    <row r="405" spans="3:4" ht="27.75" customHeight="1" x14ac:dyDescent="0.25">
      <c r="C405" s="2"/>
      <c r="D405" s="2"/>
    </row>
    <row r="406" spans="3:4" ht="27.75" customHeight="1" x14ac:dyDescent="0.25">
      <c r="C406" s="2"/>
      <c r="D406" s="2"/>
    </row>
    <row r="407" spans="3:4" ht="27.75" customHeight="1" x14ac:dyDescent="0.25">
      <c r="C407" s="2"/>
      <c r="D407" s="2"/>
    </row>
    <row r="408" spans="3:4" ht="27.75" customHeight="1" x14ac:dyDescent="0.25">
      <c r="C408" s="2"/>
      <c r="D408" s="2"/>
    </row>
    <row r="409" spans="3:4" ht="27.75" customHeight="1" x14ac:dyDescent="0.25">
      <c r="C409" s="2"/>
      <c r="D409" s="2"/>
    </row>
    <row r="410" spans="3:4" ht="27.75" customHeight="1" x14ac:dyDescent="0.25">
      <c r="C410" s="2"/>
      <c r="D410" s="2"/>
    </row>
    <row r="411" spans="3:4" ht="27.75" customHeight="1" x14ac:dyDescent="0.25">
      <c r="C411" s="2"/>
      <c r="D411" s="2"/>
    </row>
    <row r="412" spans="3:4" ht="27.75" customHeight="1" x14ac:dyDescent="0.25">
      <c r="C412" s="2"/>
      <c r="D412" s="2"/>
    </row>
    <row r="413" spans="3:4" ht="27.75" customHeight="1" x14ac:dyDescent="0.25">
      <c r="C413" s="2"/>
      <c r="D413" s="2"/>
    </row>
    <row r="414" spans="3:4" ht="27.75" customHeight="1" x14ac:dyDescent="0.25">
      <c r="C414" s="2"/>
      <c r="D414" s="2"/>
    </row>
    <row r="415" spans="3:4" ht="27.75" customHeight="1" x14ac:dyDescent="0.25">
      <c r="C415" s="2"/>
      <c r="D415" s="2"/>
    </row>
    <row r="416" spans="3:4" ht="27.75" customHeight="1" x14ac:dyDescent="0.25">
      <c r="C416" s="2"/>
      <c r="D416" s="2"/>
    </row>
    <row r="417" spans="3:4" ht="27.75" customHeight="1" x14ac:dyDescent="0.25">
      <c r="C417" s="2"/>
      <c r="D417" s="2"/>
    </row>
    <row r="418" spans="3:4" ht="27.75" customHeight="1" x14ac:dyDescent="0.25">
      <c r="C418" s="2"/>
      <c r="D418" s="2"/>
    </row>
    <row r="419" spans="3:4" ht="27.75" customHeight="1" x14ac:dyDescent="0.25">
      <c r="C419" s="2"/>
      <c r="D419" s="2"/>
    </row>
    <row r="420" spans="3:4" ht="27.75" customHeight="1" x14ac:dyDescent="0.25">
      <c r="C420" s="2"/>
      <c r="D420" s="2"/>
    </row>
    <row r="421" spans="3:4" ht="27.75" customHeight="1" x14ac:dyDescent="0.25">
      <c r="C421" s="2"/>
      <c r="D421" s="2"/>
    </row>
    <row r="422" spans="3:4" ht="27.75" customHeight="1" x14ac:dyDescent="0.25">
      <c r="C422" s="2"/>
      <c r="D422" s="2"/>
    </row>
    <row r="423" spans="3:4" ht="27.75" customHeight="1" x14ac:dyDescent="0.25">
      <c r="C423" s="2"/>
      <c r="D423" s="2"/>
    </row>
    <row r="424" spans="3:4" ht="27.75" customHeight="1" x14ac:dyDescent="0.25">
      <c r="C424" s="2"/>
      <c r="D424" s="2"/>
    </row>
    <row r="425" spans="3:4" ht="27.75" customHeight="1" x14ac:dyDescent="0.25">
      <c r="C425" s="2"/>
      <c r="D425" s="2"/>
    </row>
    <row r="426" spans="3:4" ht="27.75" customHeight="1" x14ac:dyDescent="0.25">
      <c r="C426" s="2"/>
      <c r="D426" s="2"/>
    </row>
    <row r="427" spans="3:4" ht="27.75" customHeight="1" x14ac:dyDescent="0.25">
      <c r="C427" s="2"/>
      <c r="D427" s="2"/>
    </row>
    <row r="428" spans="3:4" ht="27.75" customHeight="1" x14ac:dyDescent="0.25">
      <c r="C428" s="2"/>
      <c r="D428" s="2"/>
    </row>
    <row r="429" spans="3:4" ht="27.75" customHeight="1" x14ac:dyDescent="0.25">
      <c r="C429" s="2"/>
      <c r="D429" s="2"/>
    </row>
    <row r="430" spans="3:4" ht="27.75" customHeight="1" x14ac:dyDescent="0.25">
      <c r="C430" s="2"/>
      <c r="D430" s="2"/>
    </row>
    <row r="431" spans="3:4" ht="27.75" customHeight="1" x14ac:dyDescent="0.25">
      <c r="C431" s="2"/>
      <c r="D431" s="2"/>
    </row>
    <row r="432" spans="3:4" ht="27.75" customHeight="1" x14ac:dyDescent="0.25">
      <c r="C432" s="2"/>
      <c r="D432" s="2"/>
    </row>
    <row r="433" spans="3:4" ht="27.75" customHeight="1" x14ac:dyDescent="0.25">
      <c r="C433" s="2"/>
      <c r="D433" s="2"/>
    </row>
    <row r="434" spans="3:4" ht="27.75" customHeight="1" x14ac:dyDescent="0.25">
      <c r="C434" s="2"/>
      <c r="D434" s="2"/>
    </row>
    <row r="435" spans="3:4" ht="27.75" customHeight="1" x14ac:dyDescent="0.25">
      <c r="C435" s="2"/>
      <c r="D435" s="2"/>
    </row>
    <row r="436" spans="3:4" ht="27.75" customHeight="1" x14ac:dyDescent="0.25">
      <c r="C436" s="2"/>
      <c r="D436" s="2"/>
    </row>
    <row r="437" spans="3:4" ht="27.75" customHeight="1" x14ac:dyDescent="0.25">
      <c r="C437" s="2"/>
      <c r="D437" s="2"/>
    </row>
    <row r="438" spans="3:4" ht="27.75" customHeight="1" x14ac:dyDescent="0.25">
      <c r="C438" s="2"/>
      <c r="D438" s="2"/>
    </row>
    <row r="439" spans="3:4" ht="27.75" customHeight="1" x14ac:dyDescent="0.25">
      <c r="C439" s="2"/>
      <c r="D439" s="2"/>
    </row>
    <row r="440" spans="3:4" ht="27.75" customHeight="1" x14ac:dyDescent="0.25">
      <c r="C440" s="2"/>
      <c r="D440" s="2"/>
    </row>
    <row r="441" spans="3:4" ht="27.75" customHeight="1" x14ac:dyDescent="0.25">
      <c r="C441" s="2"/>
      <c r="D441" s="2"/>
    </row>
    <row r="442" spans="3:4" ht="27.75" customHeight="1" x14ac:dyDescent="0.25">
      <c r="C442" s="2"/>
      <c r="D442" s="2"/>
    </row>
    <row r="443" spans="3:4" ht="27.75" customHeight="1" x14ac:dyDescent="0.25">
      <c r="C443" s="2"/>
      <c r="D443" s="2"/>
    </row>
    <row r="444" spans="3:4" ht="27.75" customHeight="1" x14ac:dyDescent="0.25">
      <c r="C444" s="2"/>
      <c r="D444" s="2"/>
    </row>
    <row r="445" spans="3:4" ht="27.75" customHeight="1" x14ac:dyDescent="0.25">
      <c r="C445" s="2"/>
      <c r="D445" s="2"/>
    </row>
    <row r="446" spans="3:4" ht="27.75" customHeight="1" x14ac:dyDescent="0.25">
      <c r="C446" s="2"/>
      <c r="D446" s="2"/>
    </row>
    <row r="447" spans="3:4" ht="27.75" customHeight="1" x14ac:dyDescent="0.25">
      <c r="C447" s="2"/>
      <c r="D447" s="2"/>
    </row>
    <row r="448" spans="3:4" ht="27.75" customHeight="1" x14ac:dyDescent="0.25">
      <c r="C448" s="2"/>
      <c r="D448" s="2"/>
    </row>
    <row r="449" spans="3:4" ht="27.75" customHeight="1" x14ac:dyDescent="0.25">
      <c r="C449" s="2"/>
      <c r="D449" s="2"/>
    </row>
    <row r="450" spans="3:4" ht="27.75" customHeight="1" x14ac:dyDescent="0.25">
      <c r="C450" s="2"/>
      <c r="D450" s="2"/>
    </row>
    <row r="451" spans="3:4" ht="27.75" customHeight="1" x14ac:dyDescent="0.25">
      <c r="C451" s="2"/>
      <c r="D451" s="2"/>
    </row>
    <row r="452" spans="3:4" ht="27.75" customHeight="1" x14ac:dyDescent="0.25">
      <c r="C452" s="2"/>
      <c r="D452" s="2"/>
    </row>
    <row r="453" spans="3:4" ht="27.75" customHeight="1" x14ac:dyDescent="0.25">
      <c r="C453" s="2"/>
      <c r="D453" s="2"/>
    </row>
    <row r="454" spans="3:4" ht="27.75" customHeight="1" x14ac:dyDescent="0.25">
      <c r="C454" s="2"/>
      <c r="D454" s="2"/>
    </row>
    <row r="455" spans="3:4" ht="27.75" customHeight="1" x14ac:dyDescent="0.25">
      <c r="C455" s="2"/>
      <c r="D455" s="2"/>
    </row>
    <row r="456" spans="3:4" ht="27.75" customHeight="1" x14ac:dyDescent="0.25">
      <c r="C456" s="2"/>
      <c r="D456" s="2"/>
    </row>
    <row r="457" spans="3:4" ht="27.75" customHeight="1" x14ac:dyDescent="0.25">
      <c r="C457" s="2"/>
      <c r="D457" s="2"/>
    </row>
    <row r="458" spans="3:4" ht="27.75" customHeight="1" x14ac:dyDescent="0.25">
      <c r="C458" s="2"/>
      <c r="D458" s="2"/>
    </row>
    <row r="459" spans="3:4" ht="27.75" customHeight="1" x14ac:dyDescent="0.25">
      <c r="C459" s="2"/>
      <c r="D459" s="2"/>
    </row>
    <row r="460" spans="3:4" ht="27.75" customHeight="1" x14ac:dyDescent="0.25">
      <c r="C460" s="2"/>
      <c r="D460" s="2"/>
    </row>
    <row r="461" spans="3:4" ht="27.75" customHeight="1" x14ac:dyDescent="0.25">
      <c r="C461" s="2"/>
      <c r="D461" s="2"/>
    </row>
    <row r="462" spans="3:4" ht="27.75" customHeight="1" x14ac:dyDescent="0.25">
      <c r="C462" s="2"/>
      <c r="D462" s="2"/>
    </row>
    <row r="463" spans="3:4" ht="27.75" customHeight="1" x14ac:dyDescent="0.25">
      <c r="C463" s="2"/>
      <c r="D463" s="2"/>
    </row>
    <row r="464" spans="3:4" ht="27.75" customHeight="1" x14ac:dyDescent="0.25">
      <c r="C464" s="2"/>
      <c r="D464" s="2"/>
    </row>
    <row r="465" spans="3:4" ht="27.75" customHeight="1" x14ac:dyDescent="0.25">
      <c r="C465" s="2"/>
      <c r="D465" s="2"/>
    </row>
    <row r="466" spans="3:4" ht="27.75" customHeight="1" x14ac:dyDescent="0.25">
      <c r="C466" s="2"/>
      <c r="D466" s="2"/>
    </row>
    <row r="467" spans="3:4" ht="27.75" customHeight="1" x14ac:dyDescent="0.25">
      <c r="C467" s="2"/>
      <c r="D467" s="2"/>
    </row>
    <row r="468" spans="3:4" ht="27.75" customHeight="1" x14ac:dyDescent="0.25">
      <c r="C468" s="2"/>
      <c r="D468" s="2"/>
    </row>
    <row r="469" spans="3:4" ht="27.75" customHeight="1" x14ac:dyDescent="0.25">
      <c r="C469" s="2"/>
      <c r="D469" s="2"/>
    </row>
    <row r="470" spans="3:4" ht="27.75" customHeight="1" x14ac:dyDescent="0.25">
      <c r="C470" s="2"/>
      <c r="D470" s="2"/>
    </row>
    <row r="471" spans="3:4" ht="27.75" customHeight="1" x14ac:dyDescent="0.25">
      <c r="C471" s="2"/>
      <c r="D471" s="2"/>
    </row>
    <row r="472" spans="3:4" ht="27.75" customHeight="1" x14ac:dyDescent="0.25">
      <c r="C472" s="2"/>
      <c r="D472" s="2"/>
    </row>
    <row r="473" spans="3:4" ht="27.75" customHeight="1" x14ac:dyDescent="0.25">
      <c r="C473" s="2"/>
      <c r="D473" s="2"/>
    </row>
    <row r="474" spans="3:4" ht="27.75" customHeight="1" x14ac:dyDescent="0.25">
      <c r="C474" s="2"/>
      <c r="D474" s="2"/>
    </row>
    <row r="475" spans="3:4" ht="27.75" customHeight="1" x14ac:dyDescent="0.25">
      <c r="C475" s="2"/>
      <c r="D475" s="2"/>
    </row>
    <row r="476" spans="3:4" ht="27.75" customHeight="1" x14ac:dyDescent="0.25">
      <c r="C476" s="2"/>
      <c r="D476" s="2"/>
    </row>
    <row r="477" spans="3:4" ht="27.75" customHeight="1" x14ac:dyDescent="0.25">
      <c r="C477" s="2"/>
      <c r="D477" s="2"/>
    </row>
    <row r="478" spans="3:4" ht="27.75" customHeight="1" x14ac:dyDescent="0.25">
      <c r="C478" s="2"/>
      <c r="D478" s="2"/>
    </row>
    <row r="479" spans="3:4" ht="27.75" customHeight="1" x14ac:dyDescent="0.25">
      <c r="C479" s="2"/>
      <c r="D479" s="2"/>
    </row>
    <row r="480" spans="3:4" ht="27.75" customHeight="1" x14ac:dyDescent="0.25">
      <c r="C480" s="2"/>
      <c r="D480" s="2"/>
    </row>
    <row r="481" spans="3:4" ht="27.75" customHeight="1" x14ac:dyDescent="0.25">
      <c r="C481" s="2"/>
      <c r="D481" s="2"/>
    </row>
    <row r="482" spans="3:4" ht="27.75" customHeight="1" x14ac:dyDescent="0.25">
      <c r="C482" s="2"/>
      <c r="D482" s="2"/>
    </row>
    <row r="483" spans="3:4" ht="27.75" customHeight="1" x14ac:dyDescent="0.25">
      <c r="C483" s="2"/>
      <c r="D483" s="2"/>
    </row>
    <row r="484" spans="3:4" ht="27.75" customHeight="1" x14ac:dyDescent="0.25">
      <c r="C484" s="2"/>
      <c r="D484" s="2"/>
    </row>
    <row r="485" spans="3:4" ht="27.75" customHeight="1" x14ac:dyDescent="0.25">
      <c r="C485" s="2"/>
      <c r="D485" s="2"/>
    </row>
    <row r="486" spans="3:4" ht="27.75" customHeight="1" x14ac:dyDescent="0.25">
      <c r="C486" s="2"/>
      <c r="D486" s="2"/>
    </row>
    <row r="487" spans="3:4" ht="27.75" customHeight="1" x14ac:dyDescent="0.25">
      <c r="C487" s="2"/>
      <c r="D487" s="2"/>
    </row>
    <row r="488" spans="3:4" ht="27.75" customHeight="1" x14ac:dyDescent="0.25">
      <c r="C488" s="2"/>
      <c r="D488" s="2"/>
    </row>
    <row r="489" spans="3:4" ht="27.75" customHeight="1" x14ac:dyDescent="0.25">
      <c r="C489" s="2"/>
      <c r="D489" s="2"/>
    </row>
    <row r="490" spans="3:4" ht="27.75" customHeight="1" x14ac:dyDescent="0.25">
      <c r="C490" s="2"/>
      <c r="D490" s="2"/>
    </row>
    <row r="491" spans="3:4" ht="27.75" customHeight="1" x14ac:dyDescent="0.25">
      <c r="C491" s="2"/>
      <c r="D491" s="2"/>
    </row>
    <row r="492" spans="3:4" ht="27.75" customHeight="1" x14ac:dyDescent="0.25">
      <c r="C492" s="2"/>
      <c r="D492" s="2"/>
    </row>
    <row r="493" spans="3:4" ht="27.75" customHeight="1" x14ac:dyDescent="0.25">
      <c r="C493" s="2"/>
      <c r="D493" s="2"/>
    </row>
    <row r="494" spans="3:4" ht="27.75" customHeight="1" x14ac:dyDescent="0.25">
      <c r="C494" s="2"/>
      <c r="D494" s="2"/>
    </row>
    <row r="495" spans="3:4" ht="27.75" customHeight="1" x14ac:dyDescent="0.25">
      <c r="C495" s="2"/>
      <c r="D495" s="2"/>
    </row>
    <row r="496" spans="3:4" ht="27.75" customHeight="1" x14ac:dyDescent="0.25">
      <c r="C496" s="2"/>
      <c r="D496" s="2"/>
    </row>
    <row r="497" spans="3:4" ht="27.75" customHeight="1" x14ac:dyDescent="0.25">
      <c r="C497" s="2"/>
      <c r="D497" s="2"/>
    </row>
    <row r="498" spans="3:4" ht="27.75" customHeight="1" x14ac:dyDescent="0.25">
      <c r="C498" s="2"/>
      <c r="D498" s="2"/>
    </row>
    <row r="499" spans="3:4" ht="27.75" customHeight="1" x14ac:dyDescent="0.25">
      <c r="C499" s="2"/>
      <c r="D499" s="2"/>
    </row>
    <row r="500" spans="3:4" ht="27.75" customHeight="1" x14ac:dyDescent="0.25">
      <c r="C500" s="2"/>
      <c r="D500" s="2"/>
    </row>
    <row r="501" spans="3:4" ht="27.75" customHeight="1" x14ac:dyDescent="0.25">
      <c r="C501" s="2"/>
      <c r="D501" s="2"/>
    </row>
    <row r="502" spans="3:4" ht="27.75" customHeight="1" x14ac:dyDescent="0.25">
      <c r="C502" s="2"/>
      <c r="D502" s="2"/>
    </row>
    <row r="503" spans="3:4" ht="27.75" customHeight="1" x14ac:dyDescent="0.25">
      <c r="C503" s="2"/>
      <c r="D503" s="2"/>
    </row>
    <row r="504" spans="3:4" ht="27.75" customHeight="1" x14ac:dyDescent="0.25">
      <c r="C504" s="2"/>
      <c r="D504" s="2"/>
    </row>
    <row r="505" spans="3:4" ht="27.75" customHeight="1" x14ac:dyDescent="0.25">
      <c r="C505" s="2"/>
      <c r="D505" s="2"/>
    </row>
    <row r="506" spans="3:4" ht="27.75" customHeight="1" x14ac:dyDescent="0.25">
      <c r="C506" s="2"/>
      <c r="D506" s="2"/>
    </row>
    <row r="507" spans="3:4" ht="27.75" customHeight="1" x14ac:dyDescent="0.25">
      <c r="C507" s="2"/>
      <c r="D507" s="2"/>
    </row>
    <row r="508" spans="3:4" ht="27.75" customHeight="1" x14ac:dyDescent="0.25">
      <c r="C508" s="2"/>
      <c r="D508" s="2"/>
    </row>
    <row r="509" spans="3:4" ht="27.75" customHeight="1" x14ac:dyDescent="0.25">
      <c r="C509" s="2"/>
      <c r="D509" s="2"/>
    </row>
    <row r="510" spans="3:4" ht="27.75" customHeight="1" x14ac:dyDescent="0.25">
      <c r="C510" s="2"/>
      <c r="D510" s="2"/>
    </row>
    <row r="511" spans="3:4" ht="27.75" customHeight="1" x14ac:dyDescent="0.25">
      <c r="C511" s="2"/>
      <c r="D511" s="2"/>
    </row>
    <row r="512" spans="3:4" ht="27.75" customHeight="1" x14ac:dyDescent="0.25">
      <c r="C512" s="2"/>
      <c r="D512" s="2"/>
    </row>
    <row r="513" spans="3:4" ht="27.75" customHeight="1" x14ac:dyDescent="0.25">
      <c r="C513" s="2"/>
      <c r="D513" s="2"/>
    </row>
    <row r="514" spans="3:4" ht="27.75" customHeight="1" x14ac:dyDescent="0.25">
      <c r="C514" s="2"/>
      <c r="D514" s="2"/>
    </row>
    <row r="515" spans="3:4" ht="27.75" customHeight="1" x14ac:dyDescent="0.25">
      <c r="C515" s="2"/>
      <c r="D515" s="2"/>
    </row>
    <row r="516" spans="3:4" ht="27.75" customHeight="1" x14ac:dyDescent="0.25">
      <c r="C516" s="2"/>
      <c r="D516" s="2"/>
    </row>
    <row r="517" spans="3:4" ht="27.75" customHeight="1" x14ac:dyDescent="0.25">
      <c r="C517" s="2"/>
      <c r="D517" s="2"/>
    </row>
    <row r="518" spans="3:4" ht="27.75" customHeight="1" x14ac:dyDescent="0.25">
      <c r="C518" s="2"/>
      <c r="D518" s="2"/>
    </row>
    <row r="519" spans="3:4" ht="27.75" customHeight="1" x14ac:dyDescent="0.25">
      <c r="C519" s="2"/>
      <c r="D519" s="2"/>
    </row>
    <row r="520" spans="3:4" ht="27.75" customHeight="1" x14ac:dyDescent="0.25">
      <c r="C520" s="2"/>
      <c r="D520" s="2"/>
    </row>
    <row r="521" spans="3:4" ht="27.75" customHeight="1" x14ac:dyDescent="0.25">
      <c r="C521" s="2"/>
      <c r="D521" s="2"/>
    </row>
    <row r="522" spans="3:4" ht="27.75" customHeight="1" x14ac:dyDescent="0.25">
      <c r="C522" s="2"/>
      <c r="D522" s="2"/>
    </row>
    <row r="523" spans="3:4" ht="27.75" customHeight="1" x14ac:dyDescent="0.25">
      <c r="C523" s="2"/>
      <c r="D523" s="2"/>
    </row>
    <row r="524" spans="3:4" ht="27.75" customHeight="1" x14ac:dyDescent="0.25">
      <c r="C524" s="2"/>
      <c r="D524" s="2"/>
    </row>
    <row r="525" spans="3:4" ht="27.75" customHeight="1" x14ac:dyDescent="0.25">
      <c r="C525" s="2"/>
      <c r="D525" s="2"/>
    </row>
    <row r="526" spans="3:4" ht="27.75" customHeight="1" x14ac:dyDescent="0.25">
      <c r="C526" s="2"/>
      <c r="D526" s="2"/>
    </row>
    <row r="527" spans="3:4" ht="27.75" customHeight="1" x14ac:dyDescent="0.25">
      <c r="C527" s="2"/>
      <c r="D527" s="2"/>
    </row>
    <row r="528" spans="3:4" ht="27.75" customHeight="1" x14ac:dyDescent="0.25">
      <c r="C528" s="2"/>
      <c r="D528" s="2"/>
    </row>
    <row r="529" spans="3:4" ht="27.75" customHeight="1" x14ac:dyDescent="0.25">
      <c r="C529" s="2"/>
      <c r="D529" s="2"/>
    </row>
    <row r="530" spans="3:4" ht="27.75" customHeight="1" x14ac:dyDescent="0.25">
      <c r="C530" s="2"/>
      <c r="D530" s="2"/>
    </row>
    <row r="531" spans="3:4" ht="27.75" customHeight="1" x14ac:dyDescent="0.25">
      <c r="C531" s="2"/>
      <c r="D531" s="2"/>
    </row>
    <row r="532" spans="3:4" ht="27.75" customHeight="1" x14ac:dyDescent="0.25">
      <c r="C532" s="2"/>
      <c r="D532" s="2"/>
    </row>
    <row r="533" spans="3:4" ht="27.75" customHeight="1" x14ac:dyDescent="0.25">
      <c r="C533" s="2"/>
      <c r="D533" s="2"/>
    </row>
    <row r="534" spans="3:4" ht="27.75" customHeight="1" x14ac:dyDescent="0.25">
      <c r="C534" s="2"/>
      <c r="D534" s="2"/>
    </row>
    <row r="535" spans="3:4" ht="27.75" customHeight="1" x14ac:dyDescent="0.25">
      <c r="C535" s="2"/>
      <c r="D535" s="2"/>
    </row>
    <row r="536" spans="3:4" ht="27.75" customHeight="1" x14ac:dyDescent="0.25">
      <c r="C536" s="2"/>
      <c r="D536" s="2"/>
    </row>
    <row r="537" spans="3:4" ht="27.75" customHeight="1" x14ac:dyDescent="0.25">
      <c r="C537" s="2"/>
      <c r="D537" s="2"/>
    </row>
    <row r="538" spans="3:4" ht="27.75" customHeight="1" x14ac:dyDescent="0.25">
      <c r="C538" s="2"/>
      <c r="D538" s="2"/>
    </row>
    <row r="539" spans="3:4" ht="27.75" customHeight="1" x14ac:dyDescent="0.25">
      <c r="C539" s="2"/>
      <c r="D539" s="2"/>
    </row>
    <row r="540" spans="3:4" ht="27.75" customHeight="1" x14ac:dyDescent="0.25">
      <c r="C540" s="2"/>
      <c r="D540" s="2"/>
    </row>
    <row r="541" spans="3:4" ht="27.75" customHeight="1" x14ac:dyDescent="0.25">
      <c r="C541" s="2"/>
      <c r="D541" s="2"/>
    </row>
    <row r="542" spans="3:4" ht="27.75" customHeight="1" x14ac:dyDescent="0.25">
      <c r="C542" s="2"/>
      <c r="D542" s="2"/>
    </row>
    <row r="543" spans="3:4" ht="27.75" customHeight="1" x14ac:dyDescent="0.25">
      <c r="C543" s="2"/>
      <c r="D543" s="2"/>
    </row>
    <row r="544" spans="3:4" ht="27.75" customHeight="1" x14ac:dyDescent="0.25">
      <c r="C544" s="2"/>
      <c r="D544" s="2"/>
    </row>
    <row r="545" spans="3:4" ht="27.75" customHeight="1" x14ac:dyDescent="0.25">
      <c r="C545" s="2"/>
      <c r="D545" s="2"/>
    </row>
    <row r="546" spans="3:4" ht="27.75" customHeight="1" x14ac:dyDescent="0.25">
      <c r="C546" s="2"/>
      <c r="D546" s="2"/>
    </row>
    <row r="547" spans="3:4" ht="27.75" customHeight="1" x14ac:dyDescent="0.25">
      <c r="C547" s="2"/>
      <c r="D547" s="2"/>
    </row>
    <row r="548" spans="3:4" ht="27.75" customHeight="1" x14ac:dyDescent="0.25">
      <c r="C548" s="2"/>
      <c r="D548" s="2"/>
    </row>
    <row r="549" spans="3:4" ht="27.75" customHeight="1" x14ac:dyDescent="0.25">
      <c r="C549" s="2"/>
      <c r="D549" s="2"/>
    </row>
    <row r="550" spans="3:4" ht="27.75" customHeight="1" x14ac:dyDescent="0.25">
      <c r="C550" s="2"/>
      <c r="D550" s="2"/>
    </row>
    <row r="551" spans="3:4" ht="27.75" customHeight="1" x14ac:dyDescent="0.25">
      <c r="C551" s="2"/>
      <c r="D551" s="2"/>
    </row>
    <row r="552" spans="3:4" ht="27.75" customHeight="1" x14ac:dyDescent="0.25">
      <c r="C552" s="2"/>
      <c r="D552" s="2"/>
    </row>
    <row r="553" spans="3:4" ht="27.75" customHeight="1" x14ac:dyDescent="0.25">
      <c r="C553" s="2"/>
      <c r="D553" s="2"/>
    </row>
    <row r="554" spans="3:4" ht="27.75" customHeight="1" x14ac:dyDescent="0.25">
      <c r="C554" s="2"/>
      <c r="D554" s="2"/>
    </row>
    <row r="555" spans="3:4" ht="27.75" customHeight="1" x14ac:dyDescent="0.25">
      <c r="C555" s="2"/>
      <c r="D555" s="2"/>
    </row>
    <row r="556" spans="3:4" ht="27.75" customHeight="1" x14ac:dyDescent="0.25">
      <c r="C556" s="2"/>
      <c r="D556" s="2"/>
    </row>
    <row r="557" spans="3:4" ht="27.75" customHeight="1" x14ac:dyDescent="0.25">
      <c r="C557" s="2"/>
      <c r="D557" s="2"/>
    </row>
    <row r="558" spans="3:4" ht="27.75" customHeight="1" x14ac:dyDescent="0.25">
      <c r="C558" s="2"/>
      <c r="D558" s="2"/>
    </row>
    <row r="559" spans="3:4" ht="27.75" customHeight="1" x14ac:dyDescent="0.25">
      <c r="C559" s="2"/>
      <c r="D559" s="2"/>
    </row>
    <row r="560" spans="3:4" ht="27.75" customHeight="1" x14ac:dyDescent="0.25">
      <c r="C560" s="2"/>
      <c r="D560" s="2"/>
    </row>
    <row r="561" spans="3:4" ht="27.75" customHeight="1" x14ac:dyDescent="0.25">
      <c r="C561" s="2"/>
      <c r="D561" s="2"/>
    </row>
    <row r="562" spans="3:4" ht="27.75" customHeight="1" x14ac:dyDescent="0.25">
      <c r="C562" s="2"/>
      <c r="D562" s="2"/>
    </row>
    <row r="563" spans="3:4" ht="27.75" customHeight="1" x14ac:dyDescent="0.25">
      <c r="C563" s="2"/>
      <c r="D563" s="2"/>
    </row>
    <row r="564" spans="3:4" ht="27.75" customHeight="1" x14ac:dyDescent="0.25">
      <c r="C564" s="2"/>
      <c r="D564" s="2"/>
    </row>
    <row r="565" spans="3:4" ht="27.75" customHeight="1" x14ac:dyDescent="0.25">
      <c r="C565" s="2"/>
      <c r="D565" s="2"/>
    </row>
    <row r="566" spans="3:4" ht="27.75" customHeight="1" x14ac:dyDescent="0.25">
      <c r="C566" s="2"/>
      <c r="D566" s="2"/>
    </row>
    <row r="567" spans="3:4" ht="27.75" customHeight="1" x14ac:dyDescent="0.25">
      <c r="C567" s="2"/>
      <c r="D567" s="2"/>
    </row>
    <row r="568" spans="3:4" ht="27.75" customHeight="1" x14ac:dyDescent="0.25">
      <c r="C568" s="2"/>
      <c r="D568" s="2"/>
    </row>
    <row r="569" spans="3:4" ht="27.75" customHeight="1" x14ac:dyDescent="0.25">
      <c r="C569" s="2"/>
      <c r="D569" s="2"/>
    </row>
    <row r="570" spans="3:4" ht="27.75" customHeight="1" x14ac:dyDescent="0.25">
      <c r="C570" s="2"/>
      <c r="D570" s="2"/>
    </row>
    <row r="571" spans="3:4" ht="27.75" customHeight="1" x14ac:dyDescent="0.25">
      <c r="C571" s="2"/>
      <c r="D571" s="2"/>
    </row>
    <row r="572" spans="3:4" ht="27.75" customHeight="1" x14ac:dyDescent="0.25">
      <c r="C572" s="2"/>
      <c r="D572" s="2"/>
    </row>
    <row r="573" spans="3:4" ht="27.75" customHeight="1" x14ac:dyDescent="0.25">
      <c r="C573" s="2"/>
      <c r="D573" s="2"/>
    </row>
    <row r="574" spans="3:4" ht="27.75" customHeight="1" x14ac:dyDescent="0.25">
      <c r="C574" s="2"/>
      <c r="D574" s="2"/>
    </row>
    <row r="575" spans="3:4" ht="27.75" customHeight="1" x14ac:dyDescent="0.25">
      <c r="C575" s="2"/>
      <c r="D575" s="2"/>
    </row>
    <row r="576" spans="3:4" ht="27.75" customHeight="1" x14ac:dyDescent="0.25">
      <c r="C576" s="2"/>
      <c r="D576" s="2"/>
    </row>
    <row r="577" spans="3:4" ht="27.75" customHeight="1" x14ac:dyDescent="0.25">
      <c r="C577" s="2"/>
      <c r="D577" s="2"/>
    </row>
    <row r="578" spans="3:4" ht="27.75" customHeight="1" x14ac:dyDescent="0.25">
      <c r="C578" s="2"/>
      <c r="D578" s="2"/>
    </row>
    <row r="579" spans="3:4" ht="27.75" customHeight="1" x14ac:dyDescent="0.25">
      <c r="C579" s="2"/>
      <c r="D579" s="2"/>
    </row>
    <row r="580" spans="3:4" ht="27.75" customHeight="1" x14ac:dyDescent="0.25">
      <c r="C580" s="2"/>
      <c r="D580" s="2"/>
    </row>
    <row r="581" spans="3:4" ht="27.75" customHeight="1" x14ac:dyDescent="0.25">
      <c r="C581" s="2"/>
      <c r="D581" s="2"/>
    </row>
    <row r="582" spans="3:4" ht="27.75" customHeight="1" x14ac:dyDescent="0.25">
      <c r="C582" s="2"/>
      <c r="D582" s="2"/>
    </row>
    <row r="583" spans="3:4" ht="27.75" customHeight="1" x14ac:dyDescent="0.25">
      <c r="C583" s="2"/>
      <c r="D583" s="2"/>
    </row>
    <row r="584" spans="3:4" ht="27.75" customHeight="1" x14ac:dyDescent="0.25">
      <c r="C584" s="2"/>
      <c r="D584" s="2"/>
    </row>
    <row r="585" spans="3:4" ht="27.75" customHeight="1" x14ac:dyDescent="0.25">
      <c r="C585" s="2"/>
      <c r="D585" s="2"/>
    </row>
    <row r="586" spans="3:4" ht="27.75" customHeight="1" x14ac:dyDescent="0.25">
      <c r="C586" s="2"/>
      <c r="D586" s="2"/>
    </row>
    <row r="587" spans="3:4" ht="27.75" customHeight="1" x14ac:dyDescent="0.25">
      <c r="C587" s="2"/>
      <c r="D587" s="2"/>
    </row>
    <row r="588" spans="3:4" ht="27.75" customHeight="1" x14ac:dyDescent="0.25">
      <c r="C588" s="2"/>
      <c r="D588" s="2"/>
    </row>
    <row r="589" spans="3:4" ht="27.75" customHeight="1" x14ac:dyDescent="0.25">
      <c r="C589" s="2"/>
      <c r="D589" s="2"/>
    </row>
    <row r="590" spans="3:4" ht="27.75" customHeight="1" x14ac:dyDescent="0.25">
      <c r="C590" s="2"/>
      <c r="D590" s="2"/>
    </row>
    <row r="591" spans="3:4" ht="27.75" customHeight="1" x14ac:dyDescent="0.25">
      <c r="C591" s="2"/>
      <c r="D591" s="2"/>
    </row>
    <row r="592" spans="3:4" ht="27.75" customHeight="1" x14ac:dyDescent="0.25">
      <c r="C592" s="2"/>
      <c r="D592" s="2"/>
    </row>
    <row r="593" spans="3:4" ht="27.75" customHeight="1" x14ac:dyDescent="0.25">
      <c r="C593" s="2"/>
      <c r="D593" s="2"/>
    </row>
    <row r="594" spans="3:4" ht="27.75" customHeight="1" x14ac:dyDescent="0.25">
      <c r="C594" s="2"/>
      <c r="D594" s="2"/>
    </row>
    <row r="595" spans="3:4" ht="27.75" customHeight="1" x14ac:dyDescent="0.25">
      <c r="C595" s="2"/>
      <c r="D595" s="2"/>
    </row>
    <row r="596" spans="3:4" ht="27.75" customHeight="1" x14ac:dyDescent="0.25">
      <c r="C596" s="2"/>
      <c r="D596" s="2"/>
    </row>
    <row r="597" spans="3:4" ht="27.75" customHeight="1" x14ac:dyDescent="0.25">
      <c r="C597" s="2"/>
      <c r="D597" s="2"/>
    </row>
    <row r="598" spans="3:4" ht="27.75" customHeight="1" x14ac:dyDescent="0.25">
      <c r="C598" s="2"/>
      <c r="D598" s="2"/>
    </row>
    <row r="599" spans="3:4" ht="27.75" customHeight="1" x14ac:dyDescent="0.25">
      <c r="C599" s="2"/>
      <c r="D599" s="2"/>
    </row>
    <row r="600" spans="3:4" ht="27.75" customHeight="1" x14ac:dyDescent="0.25">
      <c r="C600" s="2"/>
      <c r="D600" s="2"/>
    </row>
    <row r="601" spans="3:4" ht="27.75" customHeight="1" x14ac:dyDescent="0.25">
      <c r="C601" s="2"/>
      <c r="D601" s="2"/>
    </row>
    <row r="602" spans="3:4" ht="27.75" customHeight="1" x14ac:dyDescent="0.25">
      <c r="C602" s="2"/>
      <c r="D602" s="2"/>
    </row>
    <row r="603" spans="3:4" ht="27.75" customHeight="1" x14ac:dyDescent="0.25">
      <c r="C603" s="2"/>
      <c r="D603" s="2"/>
    </row>
    <row r="604" spans="3:4" ht="27.75" customHeight="1" x14ac:dyDescent="0.25">
      <c r="C604" s="2"/>
      <c r="D604" s="2"/>
    </row>
    <row r="605" spans="3:4" ht="27.75" customHeight="1" x14ac:dyDescent="0.25">
      <c r="C605" s="2"/>
      <c r="D605" s="2"/>
    </row>
    <row r="606" spans="3:4" ht="27.75" customHeight="1" x14ac:dyDescent="0.25">
      <c r="C606" s="2"/>
      <c r="D606" s="2"/>
    </row>
    <row r="607" spans="3:4" ht="27.75" customHeight="1" x14ac:dyDescent="0.25">
      <c r="C607" s="2"/>
      <c r="D607" s="2"/>
    </row>
    <row r="608" spans="3:4" ht="27.75" customHeight="1" x14ac:dyDescent="0.25">
      <c r="C608" s="2"/>
      <c r="D608" s="2"/>
    </row>
    <row r="609" spans="3:4" ht="27.75" customHeight="1" x14ac:dyDescent="0.25">
      <c r="C609" s="2"/>
      <c r="D609" s="2"/>
    </row>
    <row r="610" spans="3:4" ht="27.75" customHeight="1" x14ac:dyDescent="0.25">
      <c r="C610" s="2"/>
      <c r="D610" s="2"/>
    </row>
    <row r="611" spans="3:4" ht="27.75" customHeight="1" x14ac:dyDescent="0.25">
      <c r="C611" s="2"/>
      <c r="D611" s="2"/>
    </row>
    <row r="612" spans="3:4" ht="27.75" customHeight="1" x14ac:dyDescent="0.25">
      <c r="C612" s="2"/>
      <c r="D612" s="2"/>
    </row>
    <row r="613" spans="3:4" ht="27.75" customHeight="1" x14ac:dyDescent="0.25">
      <c r="C613" s="2"/>
      <c r="D613" s="2"/>
    </row>
    <row r="614" spans="3:4" ht="27.75" customHeight="1" x14ac:dyDescent="0.25">
      <c r="C614" s="2"/>
      <c r="D614" s="2"/>
    </row>
    <row r="615" spans="3:4" ht="27.75" customHeight="1" x14ac:dyDescent="0.25">
      <c r="C615" s="2"/>
      <c r="D615" s="2"/>
    </row>
    <row r="616" spans="3:4" ht="27.75" customHeight="1" x14ac:dyDescent="0.25">
      <c r="C616" s="2"/>
      <c r="D616" s="2"/>
    </row>
    <row r="617" spans="3:4" ht="27.75" customHeight="1" x14ac:dyDescent="0.25">
      <c r="C617" s="2"/>
      <c r="D617" s="2"/>
    </row>
    <row r="618" spans="3:4" ht="27.75" customHeight="1" x14ac:dyDescent="0.25">
      <c r="C618" s="2"/>
      <c r="D618" s="2"/>
    </row>
    <row r="619" spans="3:4" ht="27.75" customHeight="1" x14ac:dyDescent="0.25">
      <c r="C619" s="2"/>
      <c r="D619" s="2"/>
    </row>
    <row r="620" spans="3:4" ht="27.75" customHeight="1" x14ac:dyDescent="0.25">
      <c r="C620" s="2"/>
      <c r="D620" s="2"/>
    </row>
    <row r="621" spans="3:4" ht="27.75" customHeight="1" x14ac:dyDescent="0.25">
      <c r="C621" s="2"/>
      <c r="D621" s="2"/>
    </row>
    <row r="622" spans="3:4" ht="27.75" customHeight="1" x14ac:dyDescent="0.25">
      <c r="C622" s="2"/>
      <c r="D622" s="2"/>
    </row>
    <row r="623" spans="3:4" ht="27.75" customHeight="1" x14ac:dyDescent="0.25">
      <c r="C623" s="2"/>
      <c r="D623" s="2"/>
    </row>
    <row r="624" spans="3:4" ht="27.75" customHeight="1" x14ac:dyDescent="0.25">
      <c r="C624" s="2"/>
      <c r="D624" s="2"/>
    </row>
    <row r="625" spans="3:4" ht="27.75" customHeight="1" x14ac:dyDescent="0.25">
      <c r="C625" s="2"/>
      <c r="D625" s="2"/>
    </row>
    <row r="626" spans="3:4" ht="27.75" customHeight="1" x14ac:dyDescent="0.25">
      <c r="C626" s="2"/>
      <c r="D626" s="2"/>
    </row>
    <row r="627" spans="3:4" ht="27.75" customHeight="1" x14ac:dyDescent="0.25">
      <c r="C627" s="2"/>
      <c r="D627" s="2"/>
    </row>
    <row r="628" spans="3:4" ht="27.75" customHeight="1" x14ac:dyDescent="0.25">
      <c r="C628" s="2"/>
      <c r="D628" s="2"/>
    </row>
    <row r="629" spans="3:4" ht="27.75" customHeight="1" x14ac:dyDescent="0.25">
      <c r="C629" s="2"/>
      <c r="D629" s="2"/>
    </row>
    <row r="630" spans="3:4" ht="27.75" customHeight="1" x14ac:dyDescent="0.25">
      <c r="C630" s="2"/>
      <c r="D630" s="2"/>
    </row>
    <row r="631" spans="3:4" ht="27.75" customHeight="1" x14ac:dyDescent="0.25">
      <c r="C631" s="2"/>
      <c r="D631" s="2"/>
    </row>
    <row r="632" spans="3:4" ht="27.75" customHeight="1" x14ac:dyDescent="0.25">
      <c r="C632" s="2"/>
      <c r="D632" s="2"/>
    </row>
    <row r="633" spans="3:4" ht="27.75" customHeight="1" x14ac:dyDescent="0.25">
      <c r="C633" s="2"/>
      <c r="D633" s="2"/>
    </row>
    <row r="634" spans="3:4" ht="27.75" customHeight="1" x14ac:dyDescent="0.25">
      <c r="C634" s="2"/>
      <c r="D634" s="2"/>
    </row>
    <row r="635" spans="3:4" ht="27.75" customHeight="1" x14ac:dyDescent="0.25">
      <c r="C635" s="2"/>
      <c r="D635" s="2"/>
    </row>
    <row r="636" spans="3:4" ht="27.75" customHeight="1" x14ac:dyDescent="0.25">
      <c r="C636" s="2"/>
      <c r="D636" s="2"/>
    </row>
    <row r="637" spans="3:4" ht="27.75" customHeight="1" x14ac:dyDescent="0.25">
      <c r="C637" s="2"/>
      <c r="D637" s="2"/>
    </row>
    <row r="638" spans="3:4" ht="27.75" customHeight="1" x14ac:dyDescent="0.25">
      <c r="C638" s="2"/>
      <c r="D638" s="2"/>
    </row>
    <row r="639" spans="3:4" ht="27.75" customHeight="1" x14ac:dyDescent="0.25">
      <c r="C639" s="2"/>
      <c r="D639" s="2"/>
    </row>
    <row r="640" spans="3:4" ht="27.75" customHeight="1" x14ac:dyDescent="0.25">
      <c r="C640" s="2"/>
      <c r="D640" s="2"/>
    </row>
    <row r="641" spans="3:4" ht="27.75" customHeight="1" x14ac:dyDescent="0.25">
      <c r="C641" s="2"/>
      <c r="D641" s="2"/>
    </row>
    <row r="642" spans="3:4" ht="27.75" customHeight="1" x14ac:dyDescent="0.25">
      <c r="C642" s="2"/>
      <c r="D642" s="2"/>
    </row>
    <row r="643" spans="3:4" ht="27.75" customHeight="1" x14ac:dyDescent="0.25">
      <c r="C643" s="2"/>
      <c r="D643" s="2"/>
    </row>
    <row r="644" spans="3:4" ht="27.75" customHeight="1" x14ac:dyDescent="0.25">
      <c r="C644" s="2"/>
      <c r="D644" s="2"/>
    </row>
    <row r="645" spans="3:4" ht="27.75" customHeight="1" x14ac:dyDescent="0.25">
      <c r="C645" s="2"/>
      <c r="D645" s="2"/>
    </row>
    <row r="646" spans="3:4" ht="27.75" customHeight="1" x14ac:dyDescent="0.25">
      <c r="C646" s="2"/>
      <c r="D646" s="2"/>
    </row>
    <row r="647" spans="3:4" ht="27.75" customHeight="1" x14ac:dyDescent="0.25">
      <c r="C647" s="2"/>
      <c r="D647" s="2"/>
    </row>
    <row r="648" spans="3:4" ht="27.75" customHeight="1" x14ac:dyDescent="0.25">
      <c r="C648" s="2"/>
      <c r="D648" s="2"/>
    </row>
    <row r="649" spans="3:4" ht="27.75" customHeight="1" x14ac:dyDescent="0.25">
      <c r="C649" s="2"/>
      <c r="D649" s="2"/>
    </row>
    <row r="650" spans="3:4" ht="27.75" customHeight="1" x14ac:dyDescent="0.25">
      <c r="C650" s="2"/>
      <c r="D650" s="2"/>
    </row>
    <row r="651" spans="3:4" ht="27.75" customHeight="1" x14ac:dyDescent="0.25">
      <c r="C651" s="2"/>
      <c r="D651" s="2"/>
    </row>
    <row r="652" spans="3:4" ht="27.75" customHeight="1" x14ac:dyDescent="0.25">
      <c r="C652" s="2"/>
      <c r="D652" s="2"/>
    </row>
    <row r="653" spans="3:4" ht="27.75" customHeight="1" x14ac:dyDescent="0.25">
      <c r="C653" s="2"/>
      <c r="D653" s="2"/>
    </row>
    <row r="654" spans="3:4" ht="27.75" customHeight="1" x14ac:dyDescent="0.25">
      <c r="C654" s="2"/>
      <c r="D654" s="2"/>
    </row>
    <row r="655" spans="3:4" ht="27.75" customHeight="1" x14ac:dyDescent="0.25">
      <c r="C655" s="2"/>
      <c r="D655" s="2"/>
    </row>
    <row r="656" spans="3:4" ht="27.75" customHeight="1" x14ac:dyDescent="0.25">
      <c r="C656" s="2"/>
      <c r="D656" s="2"/>
    </row>
    <row r="657" spans="3:4" ht="27.75" customHeight="1" x14ac:dyDescent="0.25">
      <c r="C657" s="2"/>
      <c r="D657" s="2"/>
    </row>
    <row r="658" spans="3:4" ht="27.75" customHeight="1" x14ac:dyDescent="0.25">
      <c r="C658" s="2"/>
      <c r="D658" s="2"/>
    </row>
    <row r="659" spans="3:4" ht="27.75" customHeight="1" x14ac:dyDescent="0.25">
      <c r="C659" s="2"/>
      <c r="D659" s="2"/>
    </row>
    <row r="660" spans="3:4" ht="27.75" customHeight="1" x14ac:dyDescent="0.25">
      <c r="C660" s="2"/>
      <c r="D660" s="2"/>
    </row>
    <row r="661" spans="3:4" ht="27.75" customHeight="1" x14ac:dyDescent="0.25">
      <c r="C661" s="2"/>
      <c r="D661" s="2"/>
    </row>
    <row r="662" spans="3:4" ht="27.75" customHeight="1" x14ac:dyDescent="0.25">
      <c r="C662" s="2"/>
      <c r="D662" s="2"/>
    </row>
    <row r="663" spans="3:4" ht="27.75" customHeight="1" x14ac:dyDescent="0.25">
      <c r="C663" s="2"/>
      <c r="D663" s="2"/>
    </row>
    <row r="664" spans="3:4" ht="27.75" customHeight="1" x14ac:dyDescent="0.25">
      <c r="C664" s="2"/>
      <c r="D664" s="2"/>
    </row>
    <row r="665" spans="3:4" ht="27.75" customHeight="1" x14ac:dyDescent="0.25">
      <c r="C665" s="2"/>
      <c r="D665" s="2"/>
    </row>
    <row r="666" spans="3:4" ht="27.75" customHeight="1" x14ac:dyDescent="0.25">
      <c r="C666" s="2"/>
      <c r="D666" s="2"/>
    </row>
    <row r="667" spans="3:4" ht="27.75" customHeight="1" x14ac:dyDescent="0.25">
      <c r="C667" s="2"/>
      <c r="D667" s="2"/>
    </row>
    <row r="668" spans="3:4" ht="27.75" customHeight="1" x14ac:dyDescent="0.25">
      <c r="C668" s="2"/>
      <c r="D668" s="2"/>
    </row>
    <row r="669" spans="3:4" ht="27.75" customHeight="1" x14ac:dyDescent="0.25">
      <c r="C669" s="2"/>
      <c r="D669" s="2"/>
    </row>
    <row r="670" spans="3:4" ht="27.75" customHeight="1" x14ac:dyDescent="0.25">
      <c r="C670" s="2"/>
      <c r="D670" s="2"/>
    </row>
    <row r="671" spans="3:4" ht="27.75" customHeight="1" x14ac:dyDescent="0.25">
      <c r="C671" s="2"/>
      <c r="D671" s="2"/>
    </row>
    <row r="672" spans="3:4" ht="27.75" customHeight="1" x14ac:dyDescent="0.25">
      <c r="C672" s="2"/>
      <c r="D672" s="2"/>
    </row>
    <row r="673" spans="3:4" ht="27.75" customHeight="1" x14ac:dyDescent="0.25">
      <c r="C673" s="2"/>
      <c r="D673" s="2"/>
    </row>
    <row r="674" spans="3:4" ht="27.75" customHeight="1" x14ac:dyDescent="0.25">
      <c r="C674" s="2"/>
      <c r="D674" s="2"/>
    </row>
    <row r="675" spans="3:4" ht="27.75" customHeight="1" x14ac:dyDescent="0.25">
      <c r="C675" s="2"/>
      <c r="D675" s="2"/>
    </row>
    <row r="676" spans="3:4" ht="27.75" customHeight="1" x14ac:dyDescent="0.25">
      <c r="C676" s="2"/>
      <c r="D676" s="2"/>
    </row>
    <row r="677" spans="3:4" ht="27.75" customHeight="1" x14ac:dyDescent="0.25">
      <c r="C677" s="2"/>
      <c r="D677" s="2"/>
    </row>
    <row r="678" spans="3:4" ht="27.75" customHeight="1" x14ac:dyDescent="0.25">
      <c r="C678" s="2"/>
      <c r="D678" s="2"/>
    </row>
    <row r="679" spans="3:4" ht="27.75" customHeight="1" x14ac:dyDescent="0.25">
      <c r="C679" s="2"/>
      <c r="D679" s="2"/>
    </row>
    <row r="680" spans="3:4" ht="27.75" customHeight="1" x14ac:dyDescent="0.25">
      <c r="C680" s="2"/>
      <c r="D680" s="2"/>
    </row>
    <row r="681" spans="3:4" ht="27.75" customHeight="1" x14ac:dyDescent="0.25">
      <c r="C681" s="2"/>
      <c r="D681" s="2"/>
    </row>
    <row r="682" spans="3:4" ht="27.75" customHeight="1" x14ac:dyDescent="0.25">
      <c r="C682" s="2"/>
      <c r="D682" s="2"/>
    </row>
    <row r="683" spans="3:4" ht="27.75" customHeight="1" x14ac:dyDescent="0.25">
      <c r="C683" s="2"/>
      <c r="D683" s="2"/>
    </row>
    <row r="684" spans="3:4" ht="27.75" customHeight="1" x14ac:dyDescent="0.25">
      <c r="C684" s="2"/>
      <c r="D684" s="2"/>
    </row>
    <row r="685" spans="3:4" ht="27.75" customHeight="1" x14ac:dyDescent="0.25">
      <c r="C685" s="2"/>
      <c r="D685" s="2"/>
    </row>
    <row r="686" spans="3:4" ht="27.75" customHeight="1" x14ac:dyDescent="0.25">
      <c r="C686" s="2"/>
      <c r="D686" s="2"/>
    </row>
    <row r="687" spans="3:4" ht="27.75" customHeight="1" x14ac:dyDescent="0.25">
      <c r="C687" s="2"/>
      <c r="D687" s="2"/>
    </row>
    <row r="688" spans="3:4" ht="27.75" customHeight="1" x14ac:dyDescent="0.25">
      <c r="C688" s="2"/>
      <c r="D688" s="2"/>
    </row>
    <row r="689" spans="3:4" ht="27.75" customHeight="1" x14ac:dyDescent="0.25">
      <c r="C689" s="2"/>
      <c r="D689" s="2"/>
    </row>
    <row r="690" spans="3:4" ht="27.75" customHeight="1" x14ac:dyDescent="0.25">
      <c r="C690" s="2"/>
      <c r="D690" s="2"/>
    </row>
    <row r="691" spans="3:4" ht="27.75" customHeight="1" x14ac:dyDescent="0.25">
      <c r="C691" s="2"/>
      <c r="D691" s="2"/>
    </row>
    <row r="692" spans="3:4" ht="27.75" customHeight="1" x14ac:dyDescent="0.25">
      <c r="C692" s="2"/>
      <c r="D692" s="2"/>
    </row>
    <row r="693" spans="3:4" ht="27.75" customHeight="1" x14ac:dyDescent="0.25">
      <c r="C693" s="2"/>
      <c r="D693" s="2"/>
    </row>
    <row r="694" spans="3:4" ht="27.75" customHeight="1" x14ac:dyDescent="0.25">
      <c r="C694" s="2"/>
      <c r="D694" s="2"/>
    </row>
    <row r="695" spans="3:4" ht="27.75" customHeight="1" x14ac:dyDescent="0.25">
      <c r="C695" s="2"/>
      <c r="D695" s="2"/>
    </row>
    <row r="696" spans="3:4" ht="27.75" customHeight="1" x14ac:dyDescent="0.25">
      <c r="C696" s="2"/>
      <c r="D696" s="2"/>
    </row>
    <row r="697" spans="3:4" ht="27.75" customHeight="1" x14ac:dyDescent="0.25">
      <c r="C697" s="2"/>
      <c r="D697" s="2"/>
    </row>
    <row r="698" spans="3:4" ht="27.75" customHeight="1" x14ac:dyDescent="0.25">
      <c r="C698" s="2"/>
      <c r="D698" s="2"/>
    </row>
    <row r="699" spans="3:4" ht="27.75" customHeight="1" x14ac:dyDescent="0.25">
      <c r="C699" s="2"/>
      <c r="D699" s="2"/>
    </row>
    <row r="700" spans="3:4" ht="27.75" customHeight="1" x14ac:dyDescent="0.25">
      <c r="C700" s="2"/>
      <c r="D700" s="2"/>
    </row>
    <row r="701" spans="3:4" ht="27.75" customHeight="1" x14ac:dyDescent="0.25">
      <c r="C701" s="2"/>
      <c r="D701" s="2"/>
    </row>
    <row r="702" spans="3:4" ht="27.75" customHeight="1" x14ac:dyDescent="0.25">
      <c r="C702" s="2"/>
      <c r="D702" s="2"/>
    </row>
    <row r="703" spans="3:4" ht="27.75" customHeight="1" x14ac:dyDescent="0.25">
      <c r="C703" s="2"/>
      <c r="D703" s="2"/>
    </row>
    <row r="704" spans="3:4" ht="27.75" customHeight="1" x14ac:dyDescent="0.25">
      <c r="C704" s="2"/>
      <c r="D704" s="2"/>
    </row>
    <row r="705" spans="3:4" ht="27.75" customHeight="1" x14ac:dyDescent="0.25">
      <c r="C705" s="2"/>
      <c r="D705" s="2"/>
    </row>
    <row r="706" spans="3:4" ht="27.75" customHeight="1" x14ac:dyDescent="0.25">
      <c r="C706" s="2"/>
      <c r="D706" s="2"/>
    </row>
    <row r="707" spans="3:4" ht="27.75" customHeight="1" x14ac:dyDescent="0.25">
      <c r="C707" s="2"/>
      <c r="D707" s="2"/>
    </row>
    <row r="708" spans="3:4" ht="27.75" customHeight="1" x14ac:dyDescent="0.25">
      <c r="C708" s="2"/>
      <c r="D708" s="2"/>
    </row>
    <row r="709" spans="3:4" ht="27.75" customHeight="1" x14ac:dyDescent="0.25">
      <c r="C709" s="2"/>
      <c r="D709" s="2"/>
    </row>
    <row r="710" spans="3:4" ht="27.75" customHeight="1" x14ac:dyDescent="0.25">
      <c r="C710" s="2"/>
      <c r="D710" s="2"/>
    </row>
    <row r="711" spans="3:4" ht="27.75" customHeight="1" x14ac:dyDescent="0.25">
      <c r="C711" s="2"/>
      <c r="D711" s="2"/>
    </row>
    <row r="712" spans="3:4" ht="27.75" customHeight="1" x14ac:dyDescent="0.25">
      <c r="C712" s="2"/>
      <c r="D712" s="2"/>
    </row>
    <row r="713" spans="3:4" ht="27.75" customHeight="1" x14ac:dyDescent="0.25">
      <c r="C713" s="2"/>
      <c r="D713" s="2"/>
    </row>
    <row r="714" spans="3:4" ht="27.75" customHeight="1" x14ac:dyDescent="0.25">
      <c r="C714" s="2"/>
      <c r="D714" s="2"/>
    </row>
    <row r="715" spans="3:4" ht="27.75" customHeight="1" x14ac:dyDescent="0.25">
      <c r="C715" s="2"/>
      <c r="D715" s="2"/>
    </row>
    <row r="716" spans="3:4" ht="27.75" customHeight="1" x14ac:dyDescent="0.25">
      <c r="C716" s="2"/>
      <c r="D716" s="2"/>
    </row>
    <row r="717" spans="3:4" ht="27.75" customHeight="1" x14ac:dyDescent="0.25">
      <c r="C717" s="2"/>
      <c r="D717" s="2"/>
    </row>
    <row r="718" spans="3:4" ht="27.75" customHeight="1" x14ac:dyDescent="0.25">
      <c r="C718" s="2"/>
      <c r="D718" s="2"/>
    </row>
    <row r="719" spans="3:4" ht="27.75" customHeight="1" x14ac:dyDescent="0.25">
      <c r="C719" s="2"/>
      <c r="D719" s="2"/>
    </row>
    <row r="720" spans="3:4" ht="27.75" customHeight="1" x14ac:dyDescent="0.25">
      <c r="C720" s="2"/>
      <c r="D720" s="2"/>
    </row>
    <row r="721" spans="3:4" ht="27.75" customHeight="1" x14ac:dyDescent="0.25">
      <c r="C721" s="2"/>
      <c r="D721" s="2"/>
    </row>
    <row r="722" spans="3:4" ht="27.75" customHeight="1" x14ac:dyDescent="0.25">
      <c r="C722" s="2"/>
      <c r="D722" s="2"/>
    </row>
    <row r="723" spans="3:4" ht="27.75" customHeight="1" x14ac:dyDescent="0.25">
      <c r="C723" s="2"/>
      <c r="D723" s="2"/>
    </row>
    <row r="724" spans="3:4" ht="27.75" customHeight="1" x14ac:dyDescent="0.25">
      <c r="C724" s="2"/>
      <c r="D724" s="2"/>
    </row>
    <row r="725" spans="3:4" ht="27.75" customHeight="1" x14ac:dyDescent="0.25">
      <c r="C725" s="2"/>
      <c r="D725" s="2"/>
    </row>
    <row r="726" spans="3:4" ht="27.75" customHeight="1" x14ac:dyDescent="0.25">
      <c r="C726" s="2"/>
      <c r="D726" s="2"/>
    </row>
    <row r="727" spans="3:4" ht="27.75" customHeight="1" x14ac:dyDescent="0.25">
      <c r="C727" s="2"/>
      <c r="D727" s="2"/>
    </row>
    <row r="728" spans="3:4" ht="27.75" customHeight="1" x14ac:dyDescent="0.25">
      <c r="C728" s="2"/>
      <c r="D728" s="2"/>
    </row>
    <row r="729" spans="3:4" ht="27.75" customHeight="1" x14ac:dyDescent="0.25">
      <c r="C729" s="2"/>
      <c r="D729" s="2"/>
    </row>
    <row r="730" spans="3:4" ht="27.75" customHeight="1" x14ac:dyDescent="0.25">
      <c r="C730" s="2"/>
      <c r="D730" s="2"/>
    </row>
    <row r="731" spans="3:4" ht="27.75" customHeight="1" x14ac:dyDescent="0.25">
      <c r="C731" s="2"/>
      <c r="D731" s="2"/>
    </row>
    <row r="732" spans="3:4" ht="27.75" customHeight="1" x14ac:dyDescent="0.25">
      <c r="C732" s="2"/>
      <c r="D732" s="2"/>
    </row>
    <row r="733" spans="3:4" ht="27.75" customHeight="1" x14ac:dyDescent="0.25">
      <c r="C733" s="2"/>
      <c r="D733" s="2"/>
    </row>
    <row r="734" spans="3:4" ht="27.75" customHeight="1" x14ac:dyDescent="0.25">
      <c r="C734" s="2"/>
      <c r="D734" s="2"/>
    </row>
    <row r="735" spans="3:4" ht="27.75" customHeight="1" x14ac:dyDescent="0.25">
      <c r="C735" s="2"/>
      <c r="D735" s="2"/>
    </row>
    <row r="736" spans="3:4" ht="27.75" customHeight="1" x14ac:dyDescent="0.25">
      <c r="C736" s="2"/>
      <c r="D736" s="2"/>
    </row>
    <row r="737" spans="3:4" ht="27.75" customHeight="1" x14ac:dyDescent="0.25">
      <c r="C737" s="2"/>
      <c r="D737" s="2"/>
    </row>
    <row r="738" spans="3:4" ht="27.75" customHeight="1" x14ac:dyDescent="0.25">
      <c r="C738" s="2"/>
      <c r="D738" s="2"/>
    </row>
    <row r="739" spans="3:4" ht="27.75" customHeight="1" x14ac:dyDescent="0.25">
      <c r="C739" s="2"/>
      <c r="D739" s="2"/>
    </row>
    <row r="740" spans="3:4" ht="27.75" customHeight="1" x14ac:dyDescent="0.25">
      <c r="C740" s="2"/>
      <c r="D740" s="2"/>
    </row>
    <row r="741" spans="3:4" ht="27.75" customHeight="1" x14ac:dyDescent="0.25">
      <c r="C741" s="2"/>
      <c r="D741" s="2"/>
    </row>
    <row r="742" spans="3:4" ht="27.75" customHeight="1" x14ac:dyDescent="0.25">
      <c r="C742" s="2"/>
      <c r="D742" s="2"/>
    </row>
    <row r="743" spans="3:4" ht="27.75" customHeight="1" x14ac:dyDescent="0.25">
      <c r="C743" s="2"/>
      <c r="D743" s="2"/>
    </row>
    <row r="744" spans="3:4" ht="27.75" customHeight="1" x14ac:dyDescent="0.25">
      <c r="C744" s="2"/>
      <c r="D744" s="2"/>
    </row>
    <row r="745" spans="3:4" ht="27.75" customHeight="1" x14ac:dyDescent="0.25">
      <c r="C745" s="2"/>
      <c r="D745" s="2"/>
    </row>
    <row r="746" spans="3:4" ht="27.75" customHeight="1" x14ac:dyDescent="0.25">
      <c r="C746" s="2"/>
      <c r="D746" s="2"/>
    </row>
    <row r="747" spans="3:4" ht="27.75" customHeight="1" x14ac:dyDescent="0.25">
      <c r="C747" s="2"/>
      <c r="D747" s="2"/>
    </row>
    <row r="748" spans="3:4" ht="27.75" customHeight="1" x14ac:dyDescent="0.25">
      <c r="C748" s="2"/>
      <c r="D748" s="2"/>
    </row>
    <row r="749" spans="3:4" ht="27.75" customHeight="1" x14ac:dyDescent="0.25">
      <c r="C749" s="2"/>
      <c r="D749" s="2"/>
    </row>
    <row r="750" spans="3:4" ht="27.75" customHeight="1" x14ac:dyDescent="0.25">
      <c r="C750" s="2"/>
      <c r="D750" s="2"/>
    </row>
    <row r="751" spans="3:4" ht="27.75" customHeight="1" x14ac:dyDescent="0.25">
      <c r="C751" s="2"/>
      <c r="D751" s="2"/>
    </row>
    <row r="752" spans="3:4" ht="27.75" customHeight="1" x14ac:dyDescent="0.25">
      <c r="C752" s="2"/>
      <c r="D752" s="2"/>
    </row>
    <row r="753" spans="3:4" ht="27.75" customHeight="1" x14ac:dyDescent="0.25">
      <c r="C753" s="2"/>
      <c r="D753" s="2"/>
    </row>
    <row r="754" spans="3:4" ht="27.75" customHeight="1" x14ac:dyDescent="0.25">
      <c r="C754" s="2"/>
      <c r="D754" s="2"/>
    </row>
    <row r="755" spans="3:4" ht="27.75" customHeight="1" x14ac:dyDescent="0.25">
      <c r="C755" s="2"/>
      <c r="D755" s="2"/>
    </row>
    <row r="756" spans="3:4" ht="27.75" customHeight="1" x14ac:dyDescent="0.25">
      <c r="C756" s="2"/>
      <c r="D756" s="2"/>
    </row>
    <row r="757" spans="3:4" ht="27.75" customHeight="1" x14ac:dyDescent="0.25">
      <c r="C757" s="2"/>
      <c r="D757" s="2"/>
    </row>
    <row r="758" spans="3:4" ht="27.75" customHeight="1" x14ac:dyDescent="0.25">
      <c r="C758" s="2"/>
      <c r="D758" s="2"/>
    </row>
    <row r="759" spans="3:4" ht="27.75" customHeight="1" x14ac:dyDescent="0.25">
      <c r="C759" s="2"/>
      <c r="D759" s="2"/>
    </row>
    <row r="760" spans="3:4" ht="27.75" customHeight="1" x14ac:dyDescent="0.25">
      <c r="C760" s="2"/>
      <c r="D760" s="2"/>
    </row>
    <row r="761" spans="3:4" ht="27.75" customHeight="1" x14ac:dyDescent="0.25">
      <c r="C761" s="2"/>
      <c r="D761" s="2"/>
    </row>
    <row r="762" spans="3:4" ht="27.75" customHeight="1" x14ac:dyDescent="0.25">
      <c r="C762" s="2"/>
      <c r="D762" s="2"/>
    </row>
    <row r="763" spans="3:4" ht="27.75" customHeight="1" x14ac:dyDescent="0.25">
      <c r="C763" s="2"/>
      <c r="D763" s="2"/>
    </row>
    <row r="764" spans="3:4" ht="27.75" customHeight="1" x14ac:dyDescent="0.25">
      <c r="C764" s="2"/>
      <c r="D764" s="2"/>
    </row>
    <row r="765" spans="3:4" ht="27.75" customHeight="1" x14ac:dyDescent="0.25">
      <c r="C765" s="2"/>
      <c r="D765" s="2"/>
    </row>
    <row r="766" spans="3:4" ht="27.75" customHeight="1" x14ac:dyDescent="0.25">
      <c r="C766" s="2"/>
      <c r="D766" s="2"/>
    </row>
    <row r="767" spans="3:4" ht="27.75" customHeight="1" x14ac:dyDescent="0.25">
      <c r="C767" s="2"/>
      <c r="D767" s="2"/>
    </row>
    <row r="768" spans="3:4" ht="27.75" customHeight="1" x14ac:dyDescent="0.25">
      <c r="C768" s="2"/>
      <c r="D768" s="2"/>
    </row>
    <row r="769" spans="3:4" ht="27.75" customHeight="1" x14ac:dyDescent="0.25">
      <c r="C769" s="2"/>
      <c r="D769" s="2"/>
    </row>
    <row r="770" spans="3:4" ht="27.75" customHeight="1" x14ac:dyDescent="0.25">
      <c r="C770" s="2"/>
      <c r="D770" s="2"/>
    </row>
    <row r="771" spans="3:4" ht="27.75" customHeight="1" x14ac:dyDescent="0.25">
      <c r="C771" s="2"/>
      <c r="D771" s="2"/>
    </row>
    <row r="772" spans="3:4" ht="27.75" customHeight="1" x14ac:dyDescent="0.25">
      <c r="C772" s="2"/>
      <c r="D772" s="2"/>
    </row>
    <row r="773" spans="3:4" ht="27.75" customHeight="1" x14ac:dyDescent="0.25">
      <c r="C773" s="2"/>
      <c r="D773" s="2"/>
    </row>
    <row r="774" spans="3:4" ht="27.75" customHeight="1" x14ac:dyDescent="0.25">
      <c r="C774" s="2"/>
      <c r="D774" s="2"/>
    </row>
    <row r="775" spans="3:4" ht="27.75" customHeight="1" x14ac:dyDescent="0.25">
      <c r="C775" s="2"/>
      <c r="D775" s="2"/>
    </row>
    <row r="776" spans="3:4" ht="27.75" customHeight="1" x14ac:dyDescent="0.25">
      <c r="C776" s="2"/>
      <c r="D776" s="2"/>
    </row>
    <row r="777" spans="3:4" ht="27.75" customHeight="1" x14ac:dyDescent="0.25">
      <c r="C777" s="2"/>
      <c r="D777" s="2"/>
    </row>
    <row r="778" spans="3:4" ht="27.75" customHeight="1" x14ac:dyDescent="0.25">
      <c r="C778" s="2"/>
      <c r="D778" s="2"/>
    </row>
    <row r="779" spans="3:4" ht="27.75" customHeight="1" x14ac:dyDescent="0.25">
      <c r="C779" s="2"/>
      <c r="D779" s="2"/>
    </row>
    <row r="780" spans="3:4" ht="27.75" customHeight="1" x14ac:dyDescent="0.25">
      <c r="C780" s="2"/>
      <c r="D780" s="2"/>
    </row>
    <row r="781" spans="3:4" ht="27.75" customHeight="1" x14ac:dyDescent="0.25">
      <c r="C781" s="2"/>
      <c r="D781" s="2"/>
    </row>
    <row r="782" spans="3:4" ht="27.75" customHeight="1" x14ac:dyDescent="0.25">
      <c r="C782" s="2"/>
      <c r="D782" s="2"/>
    </row>
    <row r="783" spans="3:4" ht="27.75" customHeight="1" x14ac:dyDescent="0.25">
      <c r="C783" s="2"/>
      <c r="D783" s="2"/>
    </row>
    <row r="784" spans="3:4" ht="27.75" customHeight="1" x14ac:dyDescent="0.25">
      <c r="C784" s="2"/>
      <c r="D784" s="2"/>
    </row>
    <row r="785" spans="3:4" ht="27.75" customHeight="1" x14ac:dyDescent="0.25">
      <c r="C785" s="2"/>
      <c r="D785" s="2"/>
    </row>
    <row r="786" spans="3:4" ht="27.75" customHeight="1" x14ac:dyDescent="0.25">
      <c r="C786" s="2"/>
      <c r="D786" s="2"/>
    </row>
    <row r="787" spans="3:4" ht="27.75" customHeight="1" x14ac:dyDescent="0.25">
      <c r="C787" s="2"/>
      <c r="D787" s="2"/>
    </row>
    <row r="788" spans="3:4" ht="27.75" customHeight="1" x14ac:dyDescent="0.25">
      <c r="C788" s="2"/>
      <c r="D788" s="2"/>
    </row>
    <row r="789" spans="3:4" ht="27.75" customHeight="1" x14ac:dyDescent="0.25">
      <c r="C789" s="2"/>
      <c r="D789" s="2"/>
    </row>
    <row r="790" spans="3:4" ht="27.75" customHeight="1" x14ac:dyDescent="0.25">
      <c r="C790" s="2"/>
      <c r="D790" s="2"/>
    </row>
    <row r="791" spans="3:4" ht="27.75" customHeight="1" x14ac:dyDescent="0.25">
      <c r="C791" s="2"/>
      <c r="D791" s="2"/>
    </row>
    <row r="792" spans="3:4" ht="27.75" customHeight="1" x14ac:dyDescent="0.25">
      <c r="C792" s="2"/>
      <c r="D792" s="2"/>
    </row>
    <row r="793" spans="3:4" ht="27.75" customHeight="1" x14ac:dyDescent="0.25">
      <c r="C793" s="2"/>
      <c r="D793" s="2"/>
    </row>
    <row r="794" spans="3:4" ht="27.75" customHeight="1" x14ac:dyDescent="0.25">
      <c r="C794" s="2"/>
      <c r="D794" s="2"/>
    </row>
    <row r="795" spans="3:4" ht="27.75" customHeight="1" x14ac:dyDescent="0.25">
      <c r="C795" s="2"/>
      <c r="D795" s="2"/>
    </row>
    <row r="796" spans="3:4" ht="27.75" customHeight="1" x14ac:dyDescent="0.25">
      <c r="C796" s="2"/>
      <c r="D796" s="2"/>
    </row>
    <row r="797" spans="3:4" ht="27.75" customHeight="1" x14ac:dyDescent="0.25">
      <c r="C797" s="2"/>
      <c r="D797" s="2"/>
    </row>
    <row r="798" spans="3:4" ht="27.75" customHeight="1" x14ac:dyDescent="0.25">
      <c r="C798" s="2"/>
      <c r="D798" s="2"/>
    </row>
    <row r="799" spans="3:4" ht="27.75" customHeight="1" x14ac:dyDescent="0.25">
      <c r="C799" s="2"/>
      <c r="D799" s="2"/>
    </row>
    <row r="800" spans="3:4" ht="27.75" customHeight="1" x14ac:dyDescent="0.25">
      <c r="C800" s="2"/>
      <c r="D800" s="2"/>
    </row>
    <row r="801" spans="3:4" ht="27.75" customHeight="1" x14ac:dyDescent="0.25">
      <c r="C801" s="2"/>
      <c r="D801" s="2"/>
    </row>
    <row r="802" spans="3:4" ht="27.75" customHeight="1" x14ac:dyDescent="0.25">
      <c r="C802" s="2"/>
      <c r="D802" s="2"/>
    </row>
    <row r="803" spans="3:4" ht="27.75" customHeight="1" x14ac:dyDescent="0.25">
      <c r="C803" s="2"/>
      <c r="D803" s="2"/>
    </row>
    <row r="804" spans="3:4" ht="27.75" customHeight="1" x14ac:dyDescent="0.25">
      <c r="C804" s="2"/>
      <c r="D804" s="2"/>
    </row>
    <row r="805" spans="3:4" ht="27.75" customHeight="1" x14ac:dyDescent="0.25">
      <c r="C805" s="2"/>
      <c r="D805" s="2"/>
    </row>
    <row r="806" spans="3:4" ht="27.75" customHeight="1" x14ac:dyDescent="0.25">
      <c r="C806" s="2"/>
      <c r="D806" s="2"/>
    </row>
    <row r="807" spans="3:4" ht="27.75" customHeight="1" x14ac:dyDescent="0.25">
      <c r="C807" s="2"/>
      <c r="D807" s="2"/>
    </row>
    <row r="808" spans="3:4" ht="27.75" customHeight="1" x14ac:dyDescent="0.25">
      <c r="C808" s="2"/>
      <c r="D808" s="2"/>
    </row>
    <row r="809" spans="3:4" ht="27.75" customHeight="1" x14ac:dyDescent="0.25">
      <c r="C809" s="2"/>
      <c r="D809" s="2"/>
    </row>
    <row r="810" spans="3:4" ht="27.75" customHeight="1" x14ac:dyDescent="0.25">
      <c r="C810" s="2"/>
      <c r="D810" s="2"/>
    </row>
    <row r="811" spans="3:4" ht="27.75" customHeight="1" x14ac:dyDescent="0.25">
      <c r="C811" s="2"/>
      <c r="D811" s="2"/>
    </row>
    <row r="812" spans="3:4" ht="27.75" customHeight="1" x14ac:dyDescent="0.25">
      <c r="C812" s="2"/>
      <c r="D812" s="2"/>
    </row>
    <row r="813" spans="3:4" ht="27.75" customHeight="1" x14ac:dyDescent="0.25">
      <c r="C813" s="2"/>
      <c r="D813" s="2"/>
    </row>
    <row r="814" spans="3:4" ht="27.75" customHeight="1" x14ac:dyDescent="0.25">
      <c r="C814" s="2"/>
      <c r="D814" s="2"/>
    </row>
    <row r="815" spans="3:4" ht="27.75" customHeight="1" x14ac:dyDescent="0.25">
      <c r="C815" s="2"/>
      <c r="D815" s="2"/>
    </row>
    <row r="816" spans="3:4" ht="27.75" customHeight="1" x14ac:dyDescent="0.25">
      <c r="C816" s="2"/>
      <c r="D816" s="2"/>
    </row>
    <row r="817" spans="3:4" ht="27.75" customHeight="1" x14ac:dyDescent="0.25">
      <c r="C817" s="2"/>
      <c r="D817" s="2"/>
    </row>
    <row r="818" spans="3:4" ht="27.75" customHeight="1" x14ac:dyDescent="0.25">
      <c r="C818" s="2"/>
      <c r="D818" s="2"/>
    </row>
    <row r="819" spans="3:4" ht="27.75" customHeight="1" x14ac:dyDescent="0.25">
      <c r="C819" s="2"/>
      <c r="D819" s="2"/>
    </row>
    <row r="820" spans="3:4" ht="27.75" customHeight="1" x14ac:dyDescent="0.25">
      <c r="C820" s="2"/>
      <c r="D820" s="2"/>
    </row>
    <row r="821" spans="3:4" ht="27.75" customHeight="1" x14ac:dyDescent="0.25">
      <c r="C821" s="2"/>
      <c r="D821" s="2"/>
    </row>
    <row r="822" spans="3:4" ht="27.75" customHeight="1" x14ac:dyDescent="0.25">
      <c r="C822" s="2"/>
      <c r="D822" s="2"/>
    </row>
    <row r="823" spans="3:4" ht="27.75" customHeight="1" x14ac:dyDescent="0.25">
      <c r="C823" s="2"/>
      <c r="D823" s="2"/>
    </row>
    <row r="824" spans="3:4" ht="27.75" customHeight="1" x14ac:dyDescent="0.25">
      <c r="C824" s="2"/>
      <c r="D824" s="2"/>
    </row>
    <row r="825" spans="3:4" ht="27.75" customHeight="1" x14ac:dyDescent="0.25">
      <c r="C825" s="2"/>
      <c r="D825" s="2"/>
    </row>
    <row r="826" spans="3:4" ht="27.75" customHeight="1" x14ac:dyDescent="0.25">
      <c r="C826" s="2"/>
      <c r="D826" s="2"/>
    </row>
    <row r="827" spans="3:4" ht="27.75" customHeight="1" x14ac:dyDescent="0.25">
      <c r="C827" s="2"/>
      <c r="D827" s="2"/>
    </row>
    <row r="828" spans="3:4" ht="27.75" customHeight="1" x14ac:dyDescent="0.25">
      <c r="C828" s="2"/>
      <c r="D828" s="2"/>
    </row>
    <row r="829" spans="3:4" ht="27.75" customHeight="1" x14ac:dyDescent="0.25">
      <c r="C829" s="2"/>
      <c r="D829" s="2"/>
    </row>
    <row r="830" spans="3:4" ht="27.75" customHeight="1" x14ac:dyDescent="0.25">
      <c r="C830" s="2"/>
      <c r="D830" s="2"/>
    </row>
    <row r="831" spans="3:4" ht="27.75" customHeight="1" x14ac:dyDescent="0.25">
      <c r="C831" s="2"/>
      <c r="D831" s="2"/>
    </row>
    <row r="832" spans="3:4" ht="27.75" customHeight="1" x14ac:dyDescent="0.25">
      <c r="C832" s="2"/>
      <c r="D832" s="2"/>
    </row>
    <row r="833" spans="3:4" ht="27.75" customHeight="1" x14ac:dyDescent="0.25">
      <c r="C833" s="2"/>
      <c r="D833" s="2"/>
    </row>
    <row r="834" spans="3:4" ht="27.75" customHeight="1" x14ac:dyDescent="0.25">
      <c r="C834" s="2"/>
      <c r="D834" s="2"/>
    </row>
    <row r="835" spans="3:4" ht="27.75" customHeight="1" x14ac:dyDescent="0.25">
      <c r="C835" s="2"/>
      <c r="D835" s="2"/>
    </row>
    <row r="836" spans="3:4" ht="27.75" customHeight="1" x14ac:dyDescent="0.25">
      <c r="C836" s="2"/>
      <c r="D836" s="2"/>
    </row>
    <row r="837" spans="3:4" ht="27.75" customHeight="1" x14ac:dyDescent="0.25">
      <c r="C837" s="2"/>
      <c r="D837" s="2"/>
    </row>
    <row r="838" spans="3:4" ht="27.75" customHeight="1" x14ac:dyDescent="0.25">
      <c r="C838" s="2"/>
      <c r="D838" s="2"/>
    </row>
    <row r="839" spans="3:4" ht="27.75" customHeight="1" x14ac:dyDescent="0.25">
      <c r="C839" s="2"/>
      <c r="D839" s="2"/>
    </row>
    <row r="840" spans="3:4" ht="27.75" customHeight="1" x14ac:dyDescent="0.25">
      <c r="C840" s="2"/>
      <c r="D840" s="2"/>
    </row>
    <row r="841" spans="3:4" ht="27.75" customHeight="1" x14ac:dyDescent="0.25">
      <c r="C841" s="2"/>
      <c r="D841" s="2"/>
    </row>
    <row r="842" spans="3:4" ht="27.75" customHeight="1" x14ac:dyDescent="0.25">
      <c r="C842" s="2"/>
      <c r="D842" s="2"/>
    </row>
    <row r="843" spans="3:4" ht="27.75" customHeight="1" x14ac:dyDescent="0.25">
      <c r="C843" s="2"/>
      <c r="D843" s="2"/>
    </row>
    <row r="844" spans="3:4" ht="27.75" customHeight="1" x14ac:dyDescent="0.25">
      <c r="C844" s="2"/>
      <c r="D844" s="2"/>
    </row>
    <row r="845" spans="3:4" ht="27.75" customHeight="1" x14ac:dyDescent="0.25">
      <c r="C845" s="2"/>
      <c r="D845" s="2"/>
    </row>
    <row r="846" spans="3:4" ht="27.75" customHeight="1" x14ac:dyDescent="0.25">
      <c r="C846" s="2"/>
      <c r="D846" s="2"/>
    </row>
    <row r="847" spans="3:4" ht="27.75" customHeight="1" x14ac:dyDescent="0.25">
      <c r="C847" s="2"/>
      <c r="D847" s="2"/>
    </row>
    <row r="848" spans="3:4" ht="27.75" customHeight="1" x14ac:dyDescent="0.25">
      <c r="C848" s="2"/>
      <c r="D848" s="2"/>
    </row>
    <row r="849" spans="3:4" ht="27.75" customHeight="1" x14ac:dyDescent="0.25">
      <c r="C849" s="2"/>
      <c r="D849" s="2"/>
    </row>
    <row r="850" spans="3:4" ht="27.75" customHeight="1" x14ac:dyDescent="0.25">
      <c r="C850" s="2"/>
      <c r="D850" s="2"/>
    </row>
    <row r="851" spans="3:4" ht="27.75" customHeight="1" x14ac:dyDescent="0.25">
      <c r="C851" s="2"/>
      <c r="D851" s="2"/>
    </row>
    <row r="852" spans="3:4" ht="27.75" customHeight="1" x14ac:dyDescent="0.25">
      <c r="C852" s="2"/>
      <c r="D852" s="2"/>
    </row>
    <row r="853" spans="3:4" ht="27.75" customHeight="1" x14ac:dyDescent="0.25">
      <c r="C853" s="2"/>
      <c r="D853" s="2"/>
    </row>
    <row r="854" spans="3:4" ht="27.75" customHeight="1" x14ac:dyDescent="0.25">
      <c r="C854" s="2"/>
      <c r="D854" s="2"/>
    </row>
    <row r="855" spans="3:4" ht="27.75" customHeight="1" x14ac:dyDescent="0.25">
      <c r="C855" s="2"/>
      <c r="D855" s="2"/>
    </row>
    <row r="856" spans="3:4" ht="27.75" customHeight="1" x14ac:dyDescent="0.25">
      <c r="C856" s="2"/>
      <c r="D856" s="2"/>
    </row>
    <row r="857" spans="3:4" ht="27.75" customHeight="1" x14ac:dyDescent="0.25">
      <c r="C857" s="2"/>
      <c r="D857" s="2"/>
    </row>
    <row r="858" spans="3:4" ht="27.75" customHeight="1" x14ac:dyDescent="0.25">
      <c r="C858" s="2"/>
      <c r="D858" s="2"/>
    </row>
    <row r="859" spans="3:4" ht="27.75" customHeight="1" x14ac:dyDescent="0.25">
      <c r="C859" s="2"/>
      <c r="D859" s="2"/>
    </row>
    <row r="860" spans="3:4" ht="27.75" customHeight="1" x14ac:dyDescent="0.25">
      <c r="C860" s="2"/>
      <c r="D860" s="2"/>
    </row>
    <row r="861" spans="3:4" ht="27.75" customHeight="1" x14ac:dyDescent="0.25">
      <c r="C861" s="2"/>
      <c r="D861" s="2"/>
    </row>
    <row r="862" spans="3:4" ht="27.75" customHeight="1" x14ac:dyDescent="0.25">
      <c r="C862" s="2"/>
      <c r="D862" s="2"/>
    </row>
    <row r="863" spans="3:4" ht="27.75" customHeight="1" x14ac:dyDescent="0.25">
      <c r="C863" s="2"/>
      <c r="D863" s="2"/>
    </row>
    <row r="864" spans="3:4" ht="27.75" customHeight="1" x14ac:dyDescent="0.25">
      <c r="C864" s="2"/>
      <c r="D864" s="2"/>
    </row>
    <row r="865" spans="3:4" ht="27.75" customHeight="1" x14ac:dyDescent="0.25">
      <c r="C865" s="2"/>
      <c r="D865" s="2"/>
    </row>
    <row r="866" spans="3:4" ht="27.75" customHeight="1" x14ac:dyDescent="0.25">
      <c r="C866" s="2"/>
      <c r="D866" s="2"/>
    </row>
    <row r="867" spans="3:4" ht="27.75" customHeight="1" x14ac:dyDescent="0.25">
      <c r="C867" s="2"/>
      <c r="D867" s="2"/>
    </row>
    <row r="868" spans="3:4" ht="27.75" customHeight="1" x14ac:dyDescent="0.25">
      <c r="C868" s="2"/>
      <c r="D868" s="2"/>
    </row>
    <row r="869" spans="3:4" ht="27.75" customHeight="1" x14ac:dyDescent="0.25">
      <c r="C869" s="2"/>
      <c r="D869" s="2"/>
    </row>
    <row r="870" spans="3:4" ht="27.75" customHeight="1" x14ac:dyDescent="0.25">
      <c r="C870" s="2"/>
      <c r="D870" s="2"/>
    </row>
    <row r="871" spans="3:4" ht="27.75" customHeight="1" x14ac:dyDescent="0.25">
      <c r="C871" s="2"/>
      <c r="D871" s="2"/>
    </row>
    <row r="872" spans="3:4" ht="27.75" customHeight="1" x14ac:dyDescent="0.25">
      <c r="C872" s="2"/>
      <c r="D872" s="2"/>
    </row>
    <row r="873" spans="3:4" ht="27.75" customHeight="1" x14ac:dyDescent="0.25">
      <c r="C873" s="2"/>
      <c r="D873" s="2"/>
    </row>
    <row r="874" spans="3:4" ht="27.75" customHeight="1" x14ac:dyDescent="0.25">
      <c r="C874" s="2"/>
      <c r="D874" s="2"/>
    </row>
    <row r="875" spans="3:4" ht="27.75" customHeight="1" x14ac:dyDescent="0.25">
      <c r="C875" s="2"/>
      <c r="D875" s="2"/>
    </row>
    <row r="876" spans="3:4" ht="27.75" customHeight="1" x14ac:dyDescent="0.25">
      <c r="C876" s="2"/>
      <c r="D876" s="2"/>
    </row>
    <row r="877" spans="3:4" ht="27.75" customHeight="1" x14ac:dyDescent="0.25">
      <c r="C877" s="2"/>
      <c r="D877" s="2"/>
    </row>
    <row r="878" spans="3:4" ht="27.75" customHeight="1" x14ac:dyDescent="0.25">
      <c r="C878" s="2"/>
      <c r="D878" s="2"/>
    </row>
    <row r="879" spans="3:4" ht="27.75" customHeight="1" x14ac:dyDescent="0.25">
      <c r="C879" s="2"/>
      <c r="D879" s="2"/>
    </row>
    <row r="880" spans="3:4" ht="27.75" customHeight="1" x14ac:dyDescent="0.25">
      <c r="C880" s="2"/>
      <c r="D880" s="2"/>
    </row>
    <row r="881" spans="3:4" ht="27.75" customHeight="1" x14ac:dyDescent="0.25">
      <c r="C881" s="2"/>
      <c r="D881" s="2"/>
    </row>
    <row r="882" spans="3:4" ht="27.75" customHeight="1" x14ac:dyDescent="0.25">
      <c r="C882" s="2"/>
      <c r="D882" s="2"/>
    </row>
    <row r="883" spans="3:4" ht="27.75" customHeight="1" x14ac:dyDescent="0.25">
      <c r="C883" s="2"/>
      <c r="D883" s="2"/>
    </row>
    <row r="884" spans="3:4" ht="27.75" customHeight="1" x14ac:dyDescent="0.25">
      <c r="C884" s="2"/>
      <c r="D884" s="2"/>
    </row>
    <row r="885" spans="3:4" ht="27.75" customHeight="1" x14ac:dyDescent="0.25">
      <c r="C885" s="2"/>
      <c r="D885" s="2"/>
    </row>
    <row r="886" spans="3:4" ht="27.75" customHeight="1" x14ac:dyDescent="0.25">
      <c r="C886" s="2"/>
      <c r="D886" s="2"/>
    </row>
    <row r="887" spans="3:4" ht="27.75" customHeight="1" x14ac:dyDescent="0.25">
      <c r="C887" s="2"/>
      <c r="D887" s="2"/>
    </row>
    <row r="888" spans="3:4" ht="27.75" customHeight="1" x14ac:dyDescent="0.25">
      <c r="C888" s="2"/>
      <c r="D888" s="2"/>
    </row>
    <row r="889" spans="3:4" ht="27.75" customHeight="1" x14ac:dyDescent="0.25">
      <c r="C889" s="2"/>
      <c r="D889" s="2"/>
    </row>
    <row r="890" spans="3:4" ht="27.75" customHeight="1" x14ac:dyDescent="0.25">
      <c r="C890" s="2"/>
      <c r="D890" s="2"/>
    </row>
    <row r="891" spans="3:4" ht="27.75" customHeight="1" x14ac:dyDescent="0.25">
      <c r="C891" s="2"/>
      <c r="D891" s="2"/>
    </row>
    <row r="892" spans="3:4" ht="27.75" customHeight="1" x14ac:dyDescent="0.25">
      <c r="C892" s="2"/>
      <c r="D892" s="2"/>
    </row>
    <row r="893" spans="3:4" ht="27.75" customHeight="1" x14ac:dyDescent="0.25">
      <c r="C893" s="2"/>
      <c r="D893" s="2"/>
    </row>
    <row r="894" spans="3:4" ht="27.75" customHeight="1" x14ac:dyDescent="0.25">
      <c r="C894" s="2"/>
      <c r="D894" s="2"/>
    </row>
    <row r="895" spans="3:4" ht="27.75" customHeight="1" x14ac:dyDescent="0.25">
      <c r="C895" s="2"/>
      <c r="D895" s="2"/>
    </row>
    <row r="896" spans="3:4" ht="27.75" customHeight="1" x14ac:dyDescent="0.25">
      <c r="C896" s="2"/>
      <c r="D896" s="2"/>
    </row>
    <row r="897" spans="3:4" ht="27.75" customHeight="1" x14ac:dyDescent="0.25">
      <c r="C897" s="2"/>
      <c r="D897" s="2"/>
    </row>
    <row r="898" spans="3:4" ht="27.75" customHeight="1" x14ac:dyDescent="0.25">
      <c r="C898" s="2"/>
      <c r="D898" s="2"/>
    </row>
    <row r="899" spans="3:4" ht="27.75" customHeight="1" x14ac:dyDescent="0.25">
      <c r="C899" s="2"/>
      <c r="D899" s="2"/>
    </row>
    <row r="900" spans="3:4" ht="27.75" customHeight="1" x14ac:dyDescent="0.25">
      <c r="C900" s="2"/>
      <c r="D900" s="2"/>
    </row>
    <row r="901" spans="3:4" ht="27.75" customHeight="1" x14ac:dyDescent="0.25">
      <c r="C901" s="2"/>
      <c r="D901" s="2"/>
    </row>
    <row r="902" spans="3:4" ht="27.75" customHeight="1" x14ac:dyDescent="0.25">
      <c r="C902" s="2"/>
      <c r="D902" s="2"/>
    </row>
    <row r="903" spans="3:4" ht="27.75" customHeight="1" x14ac:dyDescent="0.25">
      <c r="C903" s="2"/>
      <c r="D903" s="2"/>
    </row>
    <row r="904" spans="3:4" ht="27.75" customHeight="1" x14ac:dyDescent="0.25">
      <c r="C904" s="2"/>
      <c r="D904" s="2"/>
    </row>
    <row r="905" spans="3:4" ht="27.75" customHeight="1" x14ac:dyDescent="0.25">
      <c r="C905" s="2"/>
      <c r="D905" s="2"/>
    </row>
    <row r="906" spans="3:4" ht="27.75" customHeight="1" x14ac:dyDescent="0.25">
      <c r="C906" s="2"/>
      <c r="D906" s="2"/>
    </row>
    <row r="907" spans="3:4" ht="27.75" customHeight="1" x14ac:dyDescent="0.25">
      <c r="C907" s="2"/>
      <c r="D907" s="2"/>
    </row>
    <row r="908" spans="3:4" ht="27.75" customHeight="1" x14ac:dyDescent="0.25">
      <c r="C908" s="2"/>
      <c r="D908" s="2"/>
    </row>
    <row r="909" spans="3:4" ht="27.75" customHeight="1" x14ac:dyDescent="0.25">
      <c r="C909" s="2"/>
      <c r="D909" s="2"/>
    </row>
    <row r="910" spans="3:4" ht="27.75" customHeight="1" x14ac:dyDescent="0.25">
      <c r="C910" s="2"/>
      <c r="D910" s="2"/>
    </row>
    <row r="911" spans="3:4" ht="27.75" customHeight="1" x14ac:dyDescent="0.25">
      <c r="C911" s="2"/>
      <c r="D911" s="2"/>
    </row>
    <row r="912" spans="3:4" ht="27.75" customHeight="1" x14ac:dyDescent="0.25">
      <c r="C912" s="2"/>
      <c r="D912" s="2"/>
    </row>
    <row r="913" spans="3:4" ht="27.75" customHeight="1" x14ac:dyDescent="0.25">
      <c r="C913" s="2"/>
      <c r="D913" s="2"/>
    </row>
    <row r="914" spans="3:4" ht="27.75" customHeight="1" x14ac:dyDescent="0.25">
      <c r="C914" s="2"/>
      <c r="D914" s="2"/>
    </row>
    <row r="915" spans="3:4" ht="27.75" customHeight="1" x14ac:dyDescent="0.25">
      <c r="C915" s="2"/>
      <c r="D915" s="2"/>
    </row>
    <row r="916" spans="3:4" ht="27.75" customHeight="1" x14ac:dyDescent="0.25">
      <c r="C916" s="2"/>
      <c r="D916" s="2"/>
    </row>
    <row r="917" spans="3:4" ht="27.75" customHeight="1" x14ac:dyDescent="0.25">
      <c r="C917" s="2"/>
      <c r="D917" s="2"/>
    </row>
    <row r="918" spans="3:4" ht="27.75" customHeight="1" x14ac:dyDescent="0.25">
      <c r="C918" s="2"/>
      <c r="D918" s="2"/>
    </row>
    <row r="919" spans="3:4" ht="27.75" customHeight="1" x14ac:dyDescent="0.25">
      <c r="C919" s="2"/>
      <c r="D919" s="2"/>
    </row>
    <row r="920" spans="3:4" ht="27.75" customHeight="1" x14ac:dyDescent="0.25">
      <c r="C920" s="2"/>
      <c r="D920" s="2"/>
    </row>
    <row r="921" spans="3:4" ht="27.75" customHeight="1" x14ac:dyDescent="0.25">
      <c r="C921" s="2"/>
      <c r="D921" s="2"/>
    </row>
    <row r="922" spans="3:4" ht="27.75" customHeight="1" x14ac:dyDescent="0.25">
      <c r="C922" s="2"/>
      <c r="D922" s="2"/>
    </row>
    <row r="923" spans="3:4" ht="27.75" customHeight="1" x14ac:dyDescent="0.25">
      <c r="C923" s="2"/>
      <c r="D923" s="2"/>
    </row>
    <row r="924" spans="3:4" ht="27.75" customHeight="1" x14ac:dyDescent="0.25">
      <c r="C924" s="2"/>
      <c r="D924" s="2"/>
    </row>
    <row r="925" spans="3:4" ht="27.75" customHeight="1" x14ac:dyDescent="0.25">
      <c r="C925" s="2"/>
      <c r="D925" s="2"/>
    </row>
    <row r="926" spans="3:4" ht="27.75" customHeight="1" x14ac:dyDescent="0.25">
      <c r="C926" s="2"/>
      <c r="D926" s="2"/>
    </row>
    <row r="927" spans="3:4" ht="27.75" customHeight="1" x14ac:dyDescent="0.25">
      <c r="C927" s="2"/>
      <c r="D927" s="2"/>
    </row>
    <row r="928" spans="3:4" ht="27.75" customHeight="1" x14ac:dyDescent="0.25">
      <c r="C928" s="2"/>
      <c r="D928" s="2"/>
    </row>
    <row r="929" spans="3:4" ht="27.75" customHeight="1" x14ac:dyDescent="0.25">
      <c r="C929" s="2"/>
      <c r="D929" s="2"/>
    </row>
    <row r="930" spans="3:4" ht="27.75" customHeight="1" x14ac:dyDescent="0.25">
      <c r="C930" s="2"/>
      <c r="D930" s="2"/>
    </row>
    <row r="931" spans="3:4" ht="27.75" customHeight="1" x14ac:dyDescent="0.25">
      <c r="C931" s="2"/>
      <c r="D931" s="2"/>
    </row>
    <row r="932" spans="3:4" ht="27.75" customHeight="1" x14ac:dyDescent="0.25">
      <c r="C932" s="2"/>
      <c r="D932" s="2"/>
    </row>
    <row r="933" spans="3:4" ht="27.75" customHeight="1" x14ac:dyDescent="0.25">
      <c r="C933" s="2"/>
      <c r="D933" s="2"/>
    </row>
    <row r="934" spans="3:4" ht="27.75" customHeight="1" x14ac:dyDescent="0.25">
      <c r="C934" s="2"/>
      <c r="D934" s="2"/>
    </row>
    <row r="935" spans="3:4" ht="27.75" customHeight="1" x14ac:dyDescent="0.25">
      <c r="C935" s="2"/>
      <c r="D935" s="2"/>
    </row>
    <row r="936" spans="3:4" ht="27.75" customHeight="1" x14ac:dyDescent="0.25">
      <c r="C936" s="2"/>
      <c r="D936" s="2"/>
    </row>
    <row r="937" spans="3:4" ht="27.75" customHeight="1" x14ac:dyDescent="0.25">
      <c r="C937" s="2"/>
      <c r="D937" s="2"/>
    </row>
    <row r="938" spans="3:4" ht="27.75" customHeight="1" x14ac:dyDescent="0.25">
      <c r="C938" s="2"/>
      <c r="D938" s="2"/>
    </row>
    <row r="939" spans="3:4" ht="27.75" customHeight="1" x14ac:dyDescent="0.25">
      <c r="C939" s="2"/>
      <c r="D939" s="2"/>
    </row>
    <row r="940" spans="3:4" ht="27.75" customHeight="1" x14ac:dyDescent="0.25">
      <c r="C940" s="2"/>
      <c r="D940" s="2"/>
    </row>
    <row r="941" spans="3:4" ht="27.75" customHeight="1" x14ac:dyDescent="0.25">
      <c r="C941" s="2"/>
      <c r="D941" s="2"/>
    </row>
    <row r="942" spans="3:4" ht="27.75" customHeight="1" x14ac:dyDescent="0.25">
      <c r="C942" s="2"/>
      <c r="D942" s="2"/>
    </row>
    <row r="943" spans="3:4" ht="27.75" customHeight="1" x14ac:dyDescent="0.25">
      <c r="C943" s="2"/>
      <c r="D943" s="2"/>
    </row>
    <row r="944" spans="3:4" ht="27.75" customHeight="1" x14ac:dyDescent="0.25">
      <c r="C944" s="2"/>
      <c r="D944" s="2"/>
    </row>
    <row r="945" spans="3:4" ht="27.75" customHeight="1" x14ac:dyDescent="0.25">
      <c r="C945" s="2"/>
      <c r="D945" s="2"/>
    </row>
    <row r="946" spans="3:4" ht="27.75" customHeight="1" x14ac:dyDescent="0.25">
      <c r="C946" s="2"/>
      <c r="D946" s="2"/>
    </row>
    <row r="947" spans="3:4" ht="27.75" customHeight="1" x14ac:dyDescent="0.25">
      <c r="C947" s="2"/>
      <c r="D947" s="2"/>
    </row>
    <row r="948" spans="3:4" ht="27.75" customHeight="1" x14ac:dyDescent="0.25">
      <c r="C948" s="2"/>
      <c r="D948" s="2"/>
    </row>
    <row r="949" spans="3:4" ht="27.75" customHeight="1" x14ac:dyDescent="0.25">
      <c r="C949" s="2"/>
      <c r="D949" s="2"/>
    </row>
    <row r="950" spans="3:4" ht="27.75" customHeight="1" x14ac:dyDescent="0.25">
      <c r="C950" s="2"/>
      <c r="D950" s="2"/>
    </row>
    <row r="951" spans="3:4" ht="27.75" customHeight="1" x14ac:dyDescent="0.25">
      <c r="C951" s="2"/>
      <c r="D951" s="2"/>
    </row>
    <row r="952" spans="3:4" ht="27.75" customHeight="1" x14ac:dyDescent="0.25">
      <c r="C952" s="2"/>
      <c r="D952" s="2"/>
    </row>
    <row r="953" spans="3:4" ht="27.75" customHeight="1" x14ac:dyDescent="0.25">
      <c r="C953" s="2"/>
      <c r="D953" s="2"/>
    </row>
    <row r="954" spans="3:4" ht="27.75" customHeight="1" x14ac:dyDescent="0.25">
      <c r="C954" s="2"/>
      <c r="D954" s="2"/>
    </row>
    <row r="955" spans="3:4" ht="27.75" customHeight="1" x14ac:dyDescent="0.25">
      <c r="C955" s="2"/>
      <c r="D955" s="2"/>
    </row>
    <row r="956" spans="3:4" ht="27.75" customHeight="1" x14ac:dyDescent="0.25">
      <c r="C956" s="2"/>
      <c r="D956" s="2"/>
    </row>
    <row r="957" spans="3:4" ht="27.75" customHeight="1" x14ac:dyDescent="0.25">
      <c r="C957" s="2"/>
      <c r="D957" s="2"/>
    </row>
    <row r="958" spans="3:4" ht="27.75" customHeight="1" x14ac:dyDescent="0.25">
      <c r="C958" s="2"/>
      <c r="D958" s="2"/>
    </row>
    <row r="959" spans="3:4" ht="27.75" customHeight="1" x14ac:dyDescent="0.25">
      <c r="C959" s="2"/>
      <c r="D959" s="2"/>
    </row>
    <row r="960" spans="3:4" ht="27.75" customHeight="1" x14ac:dyDescent="0.25">
      <c r="C960" s="2"/>
      <c r="D960" s="2"/>
    </row>
    <row r="961" spans="3:4" ht="27.75" customHeight="1" x14ac:dyDescent="0.25">
      <c r="C961" s="2"/>
      <c r="D961" s="2"/>
    </row>
    <row r="962" spans="3:4" ht="27.75" customHeight="1" x14ac:dyDescent="0.25">
      <c r="C962" s="2"/>
      <c r="D962" s="2"/>
    </row>
    <row r="963" spans="3:4" ht="27.75" customHeight="1" x14ac:dyDescent="0.25">
      <c r="C963" s="2"/>
      <c r="D963" s="2"/>
    </row>
    <row r="964" spans="3:4" ht="27.75" customHeight="1" x14ac:dyDescent="0.25">
      <c r="C964" s="2"/>
      <c r="D964" s="2"/>
    </row>
    <row r="965" spans="3:4" ht="27.75" customHeight="1" x14ac:dyDescent="0.25">
      <c r="C965" s="2"/>
      <c r="D965" s="2"/>
    </row>
    <row r="966" spans="3:4" ht="27.75" customHeight="1" x14ac:dyDescent="0.25">
      <c r="C966" s="2"/>
      <c r="D966" s="2"/>
    </row>
    <row r="967" spans="3:4" ht="27.75" customHeight="1" x14ac:dyDescent="0.25">
      <c r="C967" s="2"/>
      <c r="D967" s="2"/>
    </row>
    <row r="968" spans="3:4" ht="27.75" customHeight="1" x14ac:dyDescent="0.25">
      <c r="C968" s="2"/>
      <c r="D968" s="2"/>
    </row>
    <row r="969" spans="3:4" ht="27.75" customHeight="1" x14ac:dyDescent="0.25">
      <c r="C969" s="2"/>
      <c r="D969" s="2"/>
    </row>
    <row r="970" spans="3:4" ht="27.75" customHeight="1" x14ac:dyDescent="0.25">
      <c r="C970" s="2"/>
      <c r="D970" s="2"/>
    </row>
    <row r="971" spans="3:4" ht="27.75" customHeight="1" x14ac:dyDescent="0.25">
      <c r="C971" s="2"/>
      <c r="D971" s="2"/>
    </row>
    <row r="972" spans="3:4" ht="27.75" customHeight="1" x14ac:dyDescent="0.25">
      <c r="C972" s="2"/>
      <c r="D972" s="2"/>
    </row>
    <row r="973" spans="3:4" ht="27.75" customHeight="1" x14ac:dyDescent="0.25">
      <c r="C973" s="2"/>
      <c r="D973" s="2"/>
    </row>
    <row r="974" spans="3:4" ht="27.75" customHeight="1" x14ac:dyDescent="0.25">
      <c r="C974" s="2"/>
      <c r="D974" s="2"/>
    </row>
    <row r="975" spans="3:4" ht="27.75" customHeight="1" x14ac:dyDescent="0.25">
      <c r="C975" s="2"/>
      <c r="D975" s="2"/>
    </row>
    <row r="976" spans="3:4" ht="27.75" customHeight="1" x14ac:dyDescent="0.25">
      <c r="C976" s="2"/>
      <c r="D976" s="2"/>
    </row>
    <row r="977" spans="3:4" ht="27.75" customHeight="1" x14ac:dyDescent="0.25">
      <c r="C977" s="2"/>
      <c r="D977" s="2"/>
    </row>
    <row r="978" spans="3:4" ht="27.75" customHeight="1" x14ac:dyDescent="0.25">
      <c r="C978" s="2"/>
      <c r="D978" s="2"/>
    </row>
    <row r="979" spans="3:4" ht="27.75" customHeight="1" x14ac:dyDescent="0.25">
      <c r="C979" s="2"/>
      <c r="D979" s="2"/>
    </row>
    <row r="980" spans="3:4" ht="27.75" customHeight="1" x14ac:dyDescent="0.25">
      <c r="C980" s="2"/>
      <c r="D980" s="2"/>
    </row>
    <row r="981" spans="3:4" ht="27.75" customHeight="1" x14ac:dyDescent="0.25">
      <c r="C981" s="2"/>
      <c r="D981" s="2"/>
    </row>
    <row r="982" spans="3:4" ht="27.75" customHeight="1" x14ac:dyDescent="0.25">
      <c r="C982" s="2"/>
      <c r="D982" s="2"/>
    </row>
    <row r="983" spans="3:4" ht="27.75" customHeight="1" x14ac:dyDescent="0.25">
      <c r="C983" s="2"/>
      <c r="D983" s="2"/>
    </row>
    <row r="984" spans="3:4" ht="27.75" customHeight="1" x14ac:dyDescent="0.25">
      <c r="C984" s="2"/>
      <c r="D984" s="2"/>
    </row>
    <row r="985" spans="3:4" ht="27.75" customHeight="1" x14ac:dyDescent="0.25">
      <c r="C985" s="2"/>
      <c r="D985" s="2"/>
    </row>
    <row r="986" spans="3:4" ht="27.75" customHeight="1" x14ac:dyDescent="0.25">
      <c r="C986" s="2"/>
      <c r="D986" s="2"/>
    </row>
    <row r="987" spans="3:4" ht="27.75" customHeight="1" x14ac:dyDescent="0.25">
      <c r="C987" s="2"/>
      <c r="D987" s="2"/>
    </row>
    <row r="988" spans="3:4" ht="27.75" customHeight="1" x14ac:dyDescent="0.25">
      <c r="C988" s="2"/>
      <c r="D988" s="2"/>
    </row>
    <row r="989" spans="3:4" ht="27.75" customHeight="1" x14ac:dyDescent="0.25">
      <c r="C989" s="2"/>
      <c r="D989" s="2"/>
    </row>
    <row r="990" spans="3:4" ht="27.75" customHeight="1" x14ac:dyDescent="0.25">
      <c r="C990" s="2"/>
      <c r="D990" s="2"/>
    </row>
    <row r="991" spans="3:4" ht="27.75" customHeight="1" x14ac:dyDescent="0.25">
      <c r="C991" s="2"/>
      <c r="D991" s="2"/>
    </row>
    <row r="992" spans="3:4" ht="27.75" customHeight="1" x14ac:dyDescent="0.25">
      <c r="C992" s="2"/>
      <c r="D992" s="2"/>
    </row>
    <row r="993" spans="3:4" ht="27.75" customHeight="1" x14ac:dyDescent="0.25">
      <c r="C993" s="2"/>
      <c r="D993" s="2"/>
    </row>
    <row r="994" spans="3:4" ht="27.75" customHeight="1" x14ac:dyDescent="0.25">
      <c r="C994" s="2"/>
      <c r="D994" s="2"/>
    </row>
    <row r="995" spans="3:4" ht="27.75" customHeight="1" x14ac:dyDescent="0.25">
      <c r="C995" s="2"/>
      <c r="D995" s="2"/>
    </row>
    <row r="996" spans="3:4" ht="27.75" customHeight="1" x14ac:dyDescent="0.25">
      <c r="C996" s="2"/>
      <c r="D996" s="2"/>
    </row>
    <row r="997" spans="3:4" ht="27.75" customHeight="1" x14ac:dyDescent="0.25">
      <c r="C997" s="2"/>
      <c r="D997" s="2"/>
    </row>
    <row r="998" spans="3:4" ht="27.75" customHeight="1" x14ac:dyDescent="0.25">
      <c r="C998" s="2"/>
      <c r="D998" s="2"/>
    </row>
    <row r="999" spans="3:4" ht="27.75" customHeight="1" x14ac:dyDescent="0.25">
      <c r="C999" s="2"/>
      <c r="D999" s="2"/>
    </row>
    <row r="1000" spans="3:4" ht="27.75" customHeight="1" x14ac:dyDescent="0.25">
      <c r="C1000" s="2"/>
      <c r="D1000" s="2"/>
    </row>
    <row r="1001" spans="3:4" ht="27.75" customHeight="1" x14ac:dyDescent="0.25">
      <c r="C1001" s="2"/>
      <c r="D1001" s="2"/>
    </row>
    <row r="1002" spans="3:4" ht="27.75" customHeight="1" x14ac:dyDescent="0.25">
      <c r="C1002" s="2"/>
      <c r="D1002" s="2"/>
    </row>
    <row r="1003" spans="3:4" ht="27.75" customHeight="1" x14ac:dyDescent="0.25">
      <c r="C1003" s="2"/>
      <c r="D1003" s="2"/>
    </row>
    <row r="1004" spans="3:4" ht="27.75" customHeight="1" x14ac:dyDescent="0.25">
      <c r="C1004" s="2"/>
      <c r="D1004" s="2"/>
    </row>
    <row r="1005" spans="3:4" ht="27.75" customHeight="1" x14ac:dyDescent="0.25">
      <c r="C1005" s="2"/>
      <c r="D1005" s="2"/>
    </row>
    <row r="1006" spans="3:4" ht="27.75" customHeight="1" x14ac:dyDescent="0.25">
      <c r="C1006" s="2"/>
      <c r="D1006" s="2"/>
    </row>
    <row r="1007" spans="3:4" ht="27.75" customHeight="1" x14ac:dyDescent="0.25">
      <c r="C1007" s="2"/>
      <c r="D1007" s="2"/>
    </row>
    <row r="1008" spans="3:4" ht="27.75" customHeight="1" x14ac:dyDescent="0.25">
      <c r="C1008" s="2"/>
      <c r="D1008" s="2"/>
    </row>
    <row r="1009" spans="3:4" ht="27.75" customHeight="1" x14ac:dyDescent="0.25">
      <c r="C1009" s="2"/>
      <c r="D1009" s="2"/>
    </row>
    <row r="1010" spans="3:4" ht="27.75" customHeight="1" x14ac:dyDescent="0.25">
      <c r="C1010" s="2"/>
      <c r="D1010" s="2"/>
    </row>
    <row r="1011" spans="3:4" ht="27.75" customHeight="1" x14ac:dyDescent="0.25">
      <c r="C1011" s="2"/>
      <c r="D1011" s="2"/>
    </row>
    <row r="1012" spans="3:4" ht="27.75" customHeight="1" x14ac:dyDescent="0.25">
      <c r="C1012" s="2"/>
      <c r="D1012" s="2"/>
    </row>
    <row r="1013" spans="3:4" ht="27.75" customHeight="1" x14ac:dyDescent="0.25">
      <c r="C1013" s="2"/>
      <c r="D1013" s="2"/>
    </row>
    <row r="1014" spans="3:4" ht="27.75" customHeight="1" x14ac:dyDescent="0.25">
      <c r="C1014" s="2"/>
      <c r="D1014" s="2"/>
    </row>
    <row r="1015" spans="3:4" ht="27.75" customHeight="1" x14ac:dyDescent="0.25">
      <c r="C1015" s="2"/>
      <c r="D1015" s="2"/>
    </row>
    <row r="1016" spans="3:4" ht="27.75" customHeight="1" x14ac:dyDescent="0.25">
      <c r="C1016" s="2"/>
      <c r="D1016" s="2"/>
    </row>
    <row r="1017" spans="3:4" ht="27.75" customHeight="1" x14ac:dyDescent="0.25">
      <c r="C1017" s="2"/>
      <c r="D1017" s="2"/>
    </row>
    <row r="1018" spans="3:4" ht="27.75" customHeight="1" x14ac:dyDescent="0.25">
      <c r="C1018" s="2"/>
      <c r="D1018" s="2"/>
    </row>
    <row r="1019" spans="3:4" ht="27.75" customHeight="1" x14ac:dyDescent="0.25">
      <c r="C1019" s="2"/>
      <c r="D1019" s="2"/>
    </row>
    <row r="1020" spans="3:4" ht="27.75" customHeight="1" x14ac:dyDescent="0.25">
      <c r="C1020" s="2"/>
      <c r="D1020" s="2"/>
    </row>
    <row r="1021" spans="3:4" ht="27.75" customHeight="1" x14ac:dyDescent="0.25">
      <c r="C1021" s="2"/>
      <c r="D1021" s="2"/>
    </row>
    <row r="1022" spans="3:4" ht="27.75" customHeight="1" x14ac:dyDescent="0.25">
      <c r="C1022" s="2"/>
      <c r="D1022" s="2"/>
    </row>
    <row r="1023" spans="3:4" ht="27.75" customHeight="1" x14ac:dyDescent="0.25">
      <c r="C1023" s="2"/>
      <c r="D1023" s="2"/>
    </row>
    <row r="1024" spans="3:4" ht="27.75" customHeight="1" x14ac:dyDescent="0.25">
      <c r="C1024" s="2"/>
      <c r="D1024" s="2"/>
    </row>
    <row r="1025" spans="3:4" ht="27.75" customHeight="1" x14ac:dyDescent="0.25">
      <c r="C1025" s="2"/>
      <c r="D1025" s="2"/>
    </row>
    <row r="1026" spans="3:4" ht="27.75" customHeight="1" x14ac:dyDescent="0.25">
      <c r="C1026" s="2"/>
      <c r="D1026" s="2"/>
    </row>
    <row r="1027" spans="3:4" ht="27.75" customHeight="1" x14ac:dyDescent="0.25">
      <c r="C1027" s="2"/>
      <c r="D1027" s="2"/>
    </row>
    <row r="1028" spans="3:4" ht="27.75" customHeight="1" x14ac:dyDescent="0.25">
      <c r="C1028" s="2"/>
      <c r="D1028" s="2"/>
    </row>
    <row r="1029" spans="3:4" ht="27.75" customHeight="1" x14ac:dyDescent="0.25">
      <c r="C1029" s="2"/>
      <c r="D1029" s="2"/>
    </row>
    <row r="1030" spans="3:4" ht="27.75" customHeight="1" x14ac:dyDescent="0.25">
      <c r="C1030" s="2"/>
      <c r="D1030" s="2"/>
    </row>
    <row r="1031" spans="3:4" ht="27.75" customHeight="1" x14ac:dyDescent="0.25">
      <c r="C1031" s="2"/>
      <c r="D1031" s="2"/>
    </row>
    <row r="1032" spans="3:4" ht="27.75" customHeight="1" x14ac:dyDescent="0.25">
      <c r="C1032" s="2"/>
      <c r="D1032" s="2"/>
    </row>
    <row r="1033" spans="3:4" ht="27.75" customHeight="1" x14ac:dyDescent="0.25">
      <c r="C1033" s="2"/>
      <c r="D1033" s="2"/>
    </row>
    <row r="1034" spans="3:4" ht="27.75" customHeight="1" x14ac:dyDescent="0.25">
      <c r="C1034" s="2"/>
      <c r="D1034" s="2"/>
    </row>
    <row r="1035" spans="3:4" ht="27.75" customHeight="1" x14ac:dyDescent="0.25">
      <c r="C1035" s="2"/>
      <c r="D1035" s="2"/>
    </row>
    <row r="1036" spans="3:4" ht="27.75" customHeight="1" x14ac:dyDescent="0.25">
      <c r="C1036" s="2"/>
      <c r="D1036" s="2"/>
    </row>
    <row r="1037" spans="3:4" ht="27.75" customHeight="1" x14ac:dyDescent="0.25">
      <c r="C1037" s="2"/>
      <c r="D1037" s="2"/>
    </row>
    <row r="1038" spans="3:4" ht="27.75" customHeight="1" x14ac:dyDescent="0.25">
      <c r="C1038" s="2"/>
      <c r="D1038" s="2"/>
    </row>
    <row r="1039" spans="3:4" ht="27.75" customHeight="1" x14ac:dyDescent="0.25">
      <c r="C1039" s="2"/>
      <c r="D1039" s="2"/>
    </row>
    <row r="1040" spans="3:4" ht="27.75" customHeight="1" x14ac:dyDescent="0.25">
      <c r="C1040" s="2"/>
      <c r="D1040" s="2"/>
    </row>
    <row r="1041" spans="3:4" ht="27.75" customHeight="1" x14ac:dyDescent="0.25">
      <c r="C1041" s="2"/>
      <c r="D1041" s="2"/>
    </row>
    <row r="1042" spans="3:4" ht="27.75" customHeight="1" x14ac:dyDescent="0.25">
      <c r="C1042" s="2"/>
      <c r="D1042" s="2"/>
    </row>
    <row r="1043" spans="3:4" ht="27.75" customHeight="1" x14ac:dyDescent="0.25">
      <c r="C1043" s="2"/>
      <c r="D1043" s="2"/>
    </row>
    <row r="1044" spans="3:4" ht="27.75" customHeight="1" x14ac:dyDescent="0.25">
      <c r="C1044" s="2"/>
      <c r="D1044" s="2"/>
    </row>
    <row r="1045" spans="3:4" ht="27.75" customHeight="1" x14ac:dyDescent="0.25">
      <c r="C1045" s="2"/>
      <c r="D1045" s="2"/>
    </row>
    <row r="1046" spans="3:4" ht="27.75" customHeight="1" x14ac:dyDescent="0.25">
      <c r="C1046" s="2"/>
      <c r="D1046" s="2"/>
    </row>
    <row r="1047" spans="3:4" ht="27.75" customHeight="1" x14ac:dyDescent="0.25">
      <c r="C1047" s="2"/>
      <c r="D1047" s="2"/>
    </row>
    <row r="1048" spans="3:4" ht="27.75" customHeight="1" x14ac:dyDescent="0.25">
      <c r="C1048" s="2"/>
      <c r="D1048" s="2"/>
    </row>
    <row r="1049" spans="3:4" ht="27.75" customHeight="1" x14ac:dyDescent="0.25">
      <c r="C1049" s="2"/>
      <c r="D1049" s="2"/>
    </row>
    <row r="1050" spans="3:4" ht="27.75" customHeight="1" x14ac:dyDescent="0.25">
      <c r="C1050" s="2"/>
      <c r="D1050" s="2"/>
    </row>
    <row r="1051" spans="3:4" ht="27.75" customHeight="1" x14ac:dyDescent="0.25">
      <c r="C1051" s="2"/>
      <c r="D1051" s="2"/>
    </row>
    <row r="1052" spans="3:4" ht="27.75" customHeight="1" x14ac:dyDescent="0.25">
      <c r="C1052" s="2"/>
      <c r="D1052" s="2"/>
    </row>
    <row r="1053" spans="3:4" ht="27.75" customHeight="1" x14ac:dyDescent="0.25">
      <c r="C1053" s="2"/>
      <c r="D1053" s="2"/>
    </row>
    <row r="1054" spans="3:4" ht="27.75" customHeight="1" x14ac:dyDescent="0.25">
      <c r="C1054" s="2"/>
      <c r="D1054" s="2"/>
    </row>
    <row r="1055" spans="3:4" ht="27.75" customHeight="1" x14ac:dyDescent="0.25">
      <c r="C1055" s="2"/>
      <c r="D1055" s="2"/>
    </row>
    <row r="1056" spans="3:4" ht="27.75" customHeight="1" x14ac:dyDescent="0.25">
      <c r="C1056" s="2"/>
      <c r="D1056" s="2"/>
    </row>
    <row r="1057" spans="3:4" ht="27.75" customHeight="1" x14ac:dyDescent="0.25">
      <c r="C1057" s="2"/>
      <c r="D1057" s="2"/>
    </row>
    <row r="1058" spans="3:4" ht="27.75" customHeight="1" x14ac:dyDescent="0.25">
      <c r="C1058" s="2"/>
      <c r="D1058" s="2"/>
    </row>
    <row r="1059" spans="3:4" ht="27.75" customHeight="1" x14ac:dyDescent="0.25">
      <c r="C1059" s="2"/>
      <c r="D1059" s="2"/>
    </row>
    <row r="1060" spans="3:4" ht="27.75" customHeight="1" x14ac:dyDescent="0.25">
      <c r="C1060" s="2"/>
      <c r="D1060" s="2"/>
    </row>
    <row r="1061" spans="3:4" ht="27.75" customHeight="1" x14ac:dyDescent="0.25">
      <c r="C1061" s="2"/>
      <c r="D1061" s="2"/>
    </row>
    <row r="1062" spans="3:4" ht="27.75" customHeight="1" x14ac:dyDescent="0.25">
      <c r="C1062" s="2"/>
      <c r="D1062" s="2"/>
    </row>
    <row r="1063" spans="3:4" ht="27.75" customHeight="1" x14ac:dyDescent="0.25">
      <c r="C1063" s="2"/>
      <c r="D1063" s="2"/>
    </row>
    <row r="1064" spans="3:4" ht="27.75" customHeight="1" x14ac:dyDescent="0.25">
      <c r="C1064" s="2"/>
      <c r="D1064" s="2"/>
    </row>
    <row r="1065" spans="3:4" ht="27.75" customHeight="1" x14ac:dyDescent="0.25">
      <c r="C1065" s="2"/>
      <c r="D1065" s="2"/>
    </row>
    <row r="1066" spans="3:4" ht="27.75" customHeight="1" x14ac:dyDescent="0.25">
      <c r="C1066" s="2"/>
      <c r="D1066" s="2"/>
    </row>
    <row r="1067" spans="3:4" ht="27.75" customHeight="1" x14ac:dyDescent="0.25">
      <c r="C1067" s="2"/>
      <c r="D1067" s="2"/>
    </row>
    <row r="1068" spans="3:4" ht="27.75" customHeight="1" x14ac:dyDescent="0.25">
      <c r="C1068" s="2"/>
      <c r="D1068" s="2"/>
    </row>
    <row r="1069" spans="3:4" ht="27.75" customHeight="1" x14ac:dyDescent="0.25">
      <c r="C1069" s="2"/>
      <c r="D1069" s="2"/>
    </row>
    <row r="1070" spans="3:4" ht="27.75" customHeight="1" x14ac:dyDescent="0.25">
      <c r="C1070" s="2"/>
      <c r="D1070" s="2"/>
    </row>
    <row r="1071" spans="3:4" ht="27.75" customHeight="1" x14ac:dyDescent="0.25">
      <c r="C1071" s="2"/>
      <c r="D1071" s="2"/>
    </row>
    <row r="1072" spans="3:4" ht="27.75" customHeight="1" x14ac:dyDescent="0.25">
      <c r="C1072" s="2"/>
      <c r="D1072" s="2"/>
    </row>
    <row r="1073" spans="3:4" ht="27.75" customHeight="1" x14ac:dyDescent="0.25">
      <c r="C1073" s="2"/>
      <c r="D1073" s="2"/>
    </row>
    <row r="1074" spans="3:4" ht="27.75" customHeight="1" x14ac:dyDescent="0.25">
      <c r="C1074" s="2"/>
      <c r="D1074" s="2"/>
    </row>
    <row r="1075" spans="3:4" ht="27.75" customHeight="1" x14ac:dyDescent="0.25">
      <c r="C1075" s="2"/>
      <c r="D1075" s="2"/>
    </row>
    <row r="1076" spans="3:4" ht="27.75" customHeight="1" x14ac:dyDescent="0.25">
      <c r="C1076" s="2"/>
      <c r="D1076" s="2"/>
    </row>
    <row r="1077" spans="3:4" ht="27.75" customHeight="1" x14ac:dyDescent="0.25">
      <c r="C1077" s="2"/>
      <c r="D1077" s="2"/>
    </row>
    <row r="1078" spans="3:4" ht="27.75" customHeight="1" x14ac:dyDescent="0.25">
      <c r="C1078" s="2"/>
      <c r="D1078" s="2"/>
    </row>
    <row r="1079" spans="3:4" ht="27.75" customHeight="1" x14ac:dyDescent="0.25">
      <c r="C1079" s="2"/>
      <c r="D1079" s="2"/>
    </row>
    <row r="1080" spans="3:4" ht="27.75" customHeight="1" x14ac:dyDescent="0.25">
      <c r="C1080" s="2"/>
      <c r="D1080" s="2"/>
    </row>
    <row r="1081" spans="3:4" ht="27.75" customHeight="1" x14ac:dyDescent="0.25">
      <c r="C1081" s="2"/>
      <c r="D1081" s="2"/>
    </row>
    <row r="1082" spans="3:4" ht="27.75" customHeight="1" x14ac:dyDescent="0.25">
      <c r="C1082" s="2"/>
      <c r="D1082" s="2"/>
    </row>
    <row r="1083" spans="3:4" ht="27.75" customHeight="1" x14ac:dyDescent="0.25">
      <c r="C1083" s="2"/>
      <c r="D1083" s="2"/>
    </row>
    <row r="1084" spans="3:4" ht="27.75" customHeight="1" x14ac:dyDescent="0.25">
      <c r="C1084" s="2"/>
      <c r="D1084" s="2"/>
    </row>
    <row r="1085" spans="3:4" ht="27.75" customHeight="1" x14ac:dyDescent="0.25">
      <c r="C1085" s="2"/>
      <c r="D1085" s="2"/>
    </row>
    <row r="1086" spans="3:4" ht="27.75" customHeight="1" x14ac:dyDescent="0.25">
      <c r="C1086" s="2"/>
      <c r="D1086" s="2"/>
    </row>
    <row r="1087" spans="3:4" ht="27.75" customHeight="1" x14ac:dyDescent="0.25">
      <c r="C1087" s="2"/>
      <c r="D1087" s="2"/>
    </row>
    <row r="1088" spans="3:4" ht="27.75" customHeight="1" x14ac:dyDescent="0.25">
      <c r="C1088" s="2"/>
      <c r="D1088" s="2"/>
    </row>
    <row r="1089" spans="3:4" ht="27.75" customHeight="1" x14ac:dyDescent="0.25">
      <c r="C1089" s="2"/>
      <c r="D1089" s="2"/>
    </row>
    <row r="1090" spans="3:4" ht="27.75" customHeight="1" x14ac:dyDescent="0.25">
      <c r="C1090" s="2"/>
      <c r="D1090" s="2"/>
    </row>
    <row r="1091" spans="3:4" ht="27.75" customHeight="1" x14ac:dyDescent="0.25">
      <c r="C1091" s="2"/>
      <c r="D1091" s="2"/>
    </row>
    <row r="1092" spans="3:4" ht="27.75" customHeight="1" x14ac:dyDescent="0.25">
      <c r="C1092" s="2"/>
      <c r="D1092" s="2"/>
    </row>
    <row r="1093" spans="3:4" ht="27.75" customHeight="1" x14ac:dyDescent="0.25">
      <c r="C1093" s="2"/>
      <c r="D1093" s="2"/>
    </row>
    <row r="1094" spans="3:4" ht="27.75" customHeight="1" x14ac:dyDescent="0.25">
      <c r="C1094" s="2"/>
      <c r="D1094" s="2"/>
    </row>
    <row r="1095" spans="3:4" ht="27.75" customHeight="1" x14ac:dyDescent="0.25">
      <c r="C1095" s="2"/>
      <c r="D1095" s="2"/>
    </row>
    <row r="1096" spans="3:4" ht="27.75" customHeight="1" x14ac:dyDescent="0.25">
      <c r="C1096" s="2"/>
      <c r="D1096" s="2"/>
    </row>
    <row r="1097" spans="3:4" ht="27.75" customHeight="1" x14ac:dyDescent="0.25">
      <c r="C1097" s="2"/>
      <c r="D1097" s="2"/>
    </row>
    <row r="1098" spans="3:4" ht="27.75" customHeight="1" x14ac:dyDescent="0.25">
      <c r="C1098" s="2"/>
      <c r="D1098" s="2"/>
    </row>
    <row r="1099" spans="3:4" ht="27.75" customHeight="1" x14ac:dyDescent="0.25">
      <c r="C1099" s="2"/>
      <c r="D1099" s="2"/>
    </row>
    <row r="1100" spans="3:4" ht="27.75" customHeight="1" x14ac:dyDescent="0.25">
      <c r="C1100" s="2"/>
      <c r="D1100" s="2"/>
    </row>
    <row r="1101" spans="3:4" ht="27.75" customHeight="1" x14ac:dyDescent="0.25">
      <c r="C1101" s="2"/>
      <c r="D1101" s="2"/>
    </row>
    <row r="1102" spans="3:4" ht="27.75" customHeight="1" x14ac:dyDescent="0.25">
      <c r="C1102" s="2"/>
      <c r="D1102" s="2"/>
    </row>
    <row r="1103" spans="3:4" ht="27.75" customHeight="1" x14ac:dyDescent="0.25">
      <c r="C1103" s="2"/>
      <c r="D1103" s="2"/>
    </row>
    <row r="1104" spans="3:4" ht="27.75" customHeight="1" x14ac:dyDescent="0.25">
      <c r="C1104" s="2"/>
      <c r="D1104" s="2"/>
    </row>
    <row r="1105" spans="3:4" ht="27.75" customHeight="1" x14ac:dyDescent="0.25">
      <c r="C1105" s="2"/>
      <c r="D1105" s="2"/>
    </row>
    <row r="1106" spans="3:4" ht="27.75" customHeight="1" x14ac:dyDescent="0.25">
      <c r="C1106" s="2"/>
      <c r="D1106" s="2"/>
    </row>
    <row r="1107" spans="3:4" ht="27.75" customHeight="1" x14ac:dyDescent="0.25">
      <c r="C1107" s="2"/>
      <c r="D1107" s="2"/>
    </row>
    <row r="1108" spans="3:4" ht="27.75" customHeight="1" x14ac:dyDescent="0.25">
      <c r="C1108" s="2"/>
      <c r="D1108" s="2"/>
    </row>
    <row r="1109" spans="3:4" ht="27.75" customHeight="1" x14ac:dyDescent="0.25">
      <c r="C1109" s="2"/>
      <c r="D1109" s="2"/>
    </row>
    <row r="1110" spans="3:4" ht="27.75" customHeight="1" x14ac:dyDescent="0.25">
      <c r="C1110" s="2"/>
      <c r="D1110" s="2"/>
    </row>
    <row r="1111" spans="3:4" ht="27.75" customHeight="1" x14ac:dyDescent="0.25">
      <c r="C1111" s="2"/>
      <c r="D1111" s="2"/>
    </row>
    <row r="1112" spans="3:4" ht="27.75" customHeight="1" x14ac:dyDescent="0.25">
      <c r="C1112" s="2"/>
      <c r="D1112" s="2"/>
    </row>
    <row r="1113" spans="3:4" ht="27.75" customHeight="1" x14ac:dyDescent="0.25">
      <c r="C1113" s="2"/>
      <c r="D1113" s="2"/>
    </row>
    <row r="1114" spans="3:4" ht="27.75" customHeight="1" x14ac:dyDescent="0.25">
      <c r="C1114" s="2"/>
      <c r="D1114" s="2"/>
    </row>
    <row r="1115" spans="3:4" ht="27.75" customHeight="1" x14ac:dyDescent="0.25">
      <c r="C1115" s="2"/>
      <c r="D1115" s="2"/>
    </row>
    <row r="1116" spans="3:4" ht="27.75" customHeight="1" x14ac:dyDescent="0.25">
      <c r="C1116" s="2"/>
      <c r="D1116" s="2"/>
    </row>
    <row r="1117" spans="3:4" ht="27.75" customHeight="1" x14ac:dyDescent="0.25">
      <c r="C1117" s="2"/>
      <c r="D1117" s="2"/>
    </row>
    <row r="1118" spans="3:4" ht="27.75" customHeight="1" x14ac:dyDescent="0.25">
      <c r="C1118" s="2"/>
      <c r="D1118" s="2"/>
    </row>
    <row r="1119" spans="3:4" ht="27.75" customHeight="1" x14ac:dyDescent="0.25">
      <c r="C1119" s="2"/>
      <c r="D1119" s="2"/>
    </row>
    <row r="1120" spans="3:4" ht="27.75" customHeight="1" x14ac:dyDescent="0.25">
      <c r="C1120" s="2"/>
      <c r="D1120" s="2"/>
    </row>
    <row r="1121" spans="3:4" ht="27.75" customHeight="1" x14ac:dyDescent="0.25">
      <c r="C1121" s="2"/>
      <c r="D1121" s="2"/>
    </row>
    <row r="1122" spans="3:4" ht="27.75" customHeight="1" x14ac:dyDescent="0.25">
      <c r="C1122" s="2"/>
      <c r="D1122" s="2"/>
    </row>
    <row r="1123" spans="3:4" ht="27.75" customHeight="1" x14ac:dyDescent="0.25">
      <c r="C1123" s="2"/>
      <c r="D1123" s="2"/>
    </row>
    <row r="1124" spans="3:4" ht="27.75" customHeight="1" x14ac:dyDescent="0.25">
      <c r="C1124" s="2"/>
      <c r="D1124" s="2"/>
    </row>
    <row r="1125" spans="3:4" ht="27.75" customHeight="1" x14ac:dyDescent="0.25">
      <c r="C1125" s="2"/>
      <c r="D1125" s="2"/>
    </row>
    <row r="1126" spans="3:4" ht="27.75" customHeight="1" x14ac:dyDescent="0.25">
      <c r="C1126" s="2"/>
      <c r="D1126" s="2"/>
    </row>
    <row r="1127" spans="3:4" ht="27.75" customHeight="1" x14ac:dyDescent="0.25">
      <c r="C1127" s="2"/>
      <c r="D1127" s="2"/>
    </row>
    <row r="1128" spans="3:4" ht="27.75" customHeight="1" x14ac:dyDescent="0.25">
      <c r="C1128" s="2"/>
      <c r="D1128" s="2"/>
    </row>
    <row r="1129" spans="3:4" ht="27.75" customHeight="1" x14ac:dyDescent="0.25">
      <c r="C1129" s="2"/>
      <c r="D1129" s="2"/>
    </row>
    <row r="1130" spans="3:4" ht="27.75" customHeight="1" x14ac:dyDescent="0.25">
      <c r="C1130" s="2"/>
      <c r="D1130" s="2"/>
    </row>
    <row r="1131" spans="3:4" ht="27.75" customHeight="1" x14ac:dyDescent="0.25">
      <c r="C1131" s="2"/>
      <c r="D1131" s="2"/>
    </row>
    <row r="1132" spans="3:4" ht="27.75" customHeight="1" x14ac:dyDescent="0.25">
      <c r="C1132" s="2"/>
      <c r="D1132" s="2"/>
    </row>
    <row r="1133" spans="3:4" ht="27.75" customHeight="1" x14ac:dyDescent="0.25">
      <c r="C1133" s="2"/>
      <c r="D1133" s="2"/>
    </row>
    <row r="1134" spans="3:4" ht="27.75" customHeight="1" x14ac:dyDescent="0.25">
      <c r="C1134" s="2"/>
      <c r="D1134" s="2"/>
    </row>
    <row r="1135" spans="3:4" ht="27.75" customHeight="1" x14ac:dyDescent="0.25">
      <c r="C1135" s="2"/>
      <c r="D1135" s="2"/>
    </row>
    <row r="1136" spans="3:4" ht="27.75" customHeight="1" x14ac:dyDescent="0.25">
      <c r="C1136" s="2"/>
      <c r="D1136" s="2"/>
    </row>
    <row r="1137" spans="3:4" ht="27.75" customHeight="1" x14ac:dyDescent="0.25">
      <c r="C1137" s="2"/>
      <c r="D1137" s="2"/>
    </row>
    <row r="1138" spans="3:4" ht="27.75" customHeight="1" x14ac:dyDescent="0.25">
      <c r="C1138" s="2"/>
      <c r="D1138" s="2"/>
    </row>
    <row r="1139" spans="3:4" ht="27.75" customHeight="1" x14ac:dyDescent="0.25">
      <c r="C1139" s="2"/>
      <c r="D1139" s="2"/>
    </row>
    <row r="1140" spans="3:4" ht="27.75" customHeight="1" x14ac:dyDescent="0.25">
      <c r="C1140" s="2"/>
      <c r="D1140" s="2"/>
    </row>
    <row r="1141" spans="3:4" ht="27.75" customHeight="1" x14ac:dyDescent="0.25">
      <c r="C1141" s="2"/>
      <c r="D1141" s="2"/>
    </row>
    <row r="1142" spans="3:4" ht="27.75" customHeight="1" x14ac:dyDescent="0.25">
      <c r="C1142" s="2"/>
      <c r="D1142" s="2"/>
    </row>
    <row r="1143" spans="3:4" ht="27.75" customHeight="1" x14ac:dyDescent="0.25">
      <c r="C1143" s="2"/>
      <c r="D1143" s="2"/>
    </row>
    <row r="1144" spans="3:4" ht="27.75" customHeight="1" x14ac:dyDescent="0.25">
      <c r="C1144" s="2"/>
      <c r="D1144" s="2"/>
    </row>
    <row r="1145" spans="3:4" ht="27.75" customHeight="1" x14ac:dyDescent="0.25">
      <c r="C1145" s="2"/>
      <c r="D1145" s="2"/>
    </row>
    <row r="1146" spans="3:4" ht="27.75" customHeight="1" x14ac:dyDescent="0.25">
      <c r="C1146" s="2"/>
      <c r="D1146" s="2"/>
    </row>
    <row r="1147" spans="3:4" ht="27.75" customHeight="1" x14ac:dyDescent="0.25">
      <c r="C1147" s="2"/>
      <c r="D1147" s="2"/>
    </row>
    <row r="1148" spans="3:4" ht="27.75" customHeight="1" x14ac:dyDescent="0.25">
      <c r="C1148" s="2"/>
      <c r="D1148" s="2"/>
    </row>
    <row r="1149" spans="3:4" ht="27.75" customHeight="1" x14ac:dyDescent="0.25">
      <c r="C1149" s="2"/>
      <c r="D1149" s="2"/>
    </row>
    <row r="1150" spans="3:4" ht="27.75" customHeight="1" x14ac:dyDescent="0.25">
      <c r="C1150" s="2"/>
      <c r="D1150" s="2"/>
    </row>
    <row r="1151" spans="3:4" ht="27.75" customHeight="1" x14ac:dyDescent="0.25">
      <c r="C1151" s="2"/>
      <c r="D1151" s="2"/>
    </row>
    <row r="1152" spans="3:4" ht="27.75" customHeight="1" x14ac:dyDescent="0.25">
      <c r="C1152" s="2"/>
      <c r="D1152" s="2"/>
    </row>
    <row r="1153" spans="3:4" ht="27.75" customHeight="1" x14ac:dyDescent="0.25">
      <c r="C1153" s="2"/>
      <c r="D1153" s="2"/>
    </row>
    <row r="1154" spans="3:4" ht="27.75" customHeight="1" x14ac:dyDescent="0.25">
      <c r="C1154" s="2"/>
      <c r="D1154" s="2"/>
    </row>
    <row r="1155" spans="3:4" ht="27.75" customHeight="1" x14ac:dyDescent="0.25">
      <c r="C1155" s="2"/>
      <c r="D1155" s="2"/>
    </row>
    <row r="1156" spans="3:4" ht="27.75" customHeight="1" x14ac:dyDescent="0.25">
      <c r="C1156" s="2"/>
      <c r="D1156" s="2"/>
    </row>
    <row r="1157" spans="3:4" ht="27.75" customHeight="1" x14ac:dyDescent="0.25">
      <c r="C1157" s="2"/>
      <c r="D1157" s="2"/>
    </row>
    <row r="1158" spans="3:4" ht="27.75" customHeight="1" x14ac:dyDescent="0.25">
      <c r="C1158" s="2"/>
      <c r="D1158" s="2"/>
    </row>
    <row r="1159" spans="3:4" ht="27.75" customHeight="1" x14ac:dyDescent="0.25">
      <c r="C1159" s="2"/>
      <c r="D1159" s="2"/>
    </row>
    <row r="1160" spans="3:4" ht="27.75" customHeight="1" x14ac:dyDescent="0.25">
      <c r="C1160" s="2"/>
      <c r="D1160" s="2"/>
    </row>
    <row r="1161" spans="3:4" ht="27.75" customHeight="1" x14ac:dyDescent="0.25">
      <c r="C1161" s="2"/>
      <c r="D1161" s="2"/>
    </row>
    <row r="1162" spans="3:4" ht="27.75" customHeight="1" x14ac:dyDescent="0.25">
      <c r="C1162" s="2"/>
      <c r="D1162" s="2"/>
    </row>
    <row r="1163" spans="3:4" ht="27.75" customHeight="1" x14ac:dyDescent="0.25">
      <c r="C1163" s="2"/>
      <c r="D1163" s="2"/>
    </row>
    <row r="1164" spans="3:4" ht="27.75" customHeight="1" x14ac:dyDescent="0.25">
      <c r="C1164" s="2"/>
      <c r="D1164" s="2"/>
    </row>
    <row r="1165" spans="3:4" ht="27.75" customHeight="1" x14ac:dyDescent="0.25">
      <c r="C1165" s="2"/>
      <c r="D1165" s="2"/>
    </row>
    <row r="1166" spans="3:4" ht="27.75" customHeight="1" x14ac:dyDescent="0.25">
      <c r="C1166" s="2"/>
      <c r="D1166" s="2"/>
    </row>
    <row r="1167" spans="3:4" ht="27.75" customHeight="1" x14ac:dyDescent="0.25">
      <c r="C1167" s="2"/>
      <c r="D1167" s="2"/>
    </row>
    <row r="1168" spans="3:4" ht="27.75" customHeight="1" x14ac:dyDescent="0.25">
      <c r="C1168" s="2"/>
      <c r="D1168" s="2"/>
    </row>
    <row r="1169" spans="3:4" ht="27.75" customHeight="1" x14ac:dyDescent="0.25">
      <c r="C1169" s="2"/>
      <c r="D1169" s="2"/>
    </row>
    <row r="1170" spans="3:4" ht="27.75" customHeight="1" x14ac:dyDescent="0.25">
      <c r="C1170" s="2"/>
      <c r="D1170" s="2"/>
    </row>
    <row r="1171" spans="3:4" ht="27.75" customHeight="1" x14ac:dyDescent="0.25">
      <c r="C1171" s="2"/>
      <c r="D1171" s="2"/>
    </row>
    <row r="1172" spans="3:4" ht="27.75" customHeight="1" x14ac:dyDescent="0.25">
      <c r="C1172" s="2"/>
      <c r="D1172" s="2"/>
    </row>
    <row r="1173" spans="3:4" ht="27.75" customHeight="1" x14ac:dyDescent="0.25">
      <c r="C1173" s="2"/>
      <c r="D1173" s="2"/>
    </row>
    <row r="1174" spans="3:4" ht="27.75" customHeight="1" x14ac:dyDescent="0.25">
      <c r="C1174" s="2"/>
      <c r="D1174" s="2"/>
    </row>
    <row r="1175" spans="3:4" ht="27.75" customHeight="1" x14ac:dyDescent="0.25">
      <c r="C1175" s="2"/>
      <c r="D1175" s="2"/>
    </row>
    <row r="1176" spans="3:4" ht="27.75" customHeight="1" x14ac:dyDescent="0.25">
      <c r="C1176" s="2"/>
      <c r="D1176" s="2"/>
    </row>
    <row r="1177" spans="3:4" ht="27.75" customHeight="1" x14ac:dyDescent="0.25">
      <c r="C1177" s="2"/>
      <c r="D1177" s="2"/>
    </row>
    <row r="1178" spans="3:4" ht="27.75" customHeight="1" x14ac:dyDescent="0.25">
      <c r="C1178" s="2"/>
      <c r="D1178" s="2"/>
    </row>
    <row r="1179" spans="3:4" ht="27.75" customHeight="1" x14ac:dyDescent="0.25">
      <c r="C1179" s="2"/>
      <c r="D1179" s="2"/>
    </row>
    <row r="1180" spans="3:4" ht="27.75" customHeight="1" x14ac:dyDescent="0.25">
      <c r="C1180" s="2"/>
      <c r="D1180" s="2"/>
    </row>
    <row r="1181" spans="3:4" ht="27.75" customHeight="1" x14ac:dyDescent="0.25">
      <c r="C1181" s="2"/>
      <c r="D1181" s="2"/>
    </row>
    <row r="1182" spans="3:4" ht="27.75" customHeight="1" x14ac:dyDescent="0.25">
      <c r="C1182" s="2"/>
      <c r="D1182" s="2"/>
    </row>
    <row r="1183" spans="3:4" ht="27.75" customHeight="1" x14ac:dyDescent="0.25">
      <c r="C1183" s="2"/>
      <c r="D1183" s="2"/>
    </row>
    <row r="1184" spans="3:4" ht="27.75" customHeight="1" x14ac:dyDescent="0.25">
      <c r="C1184" s="2"/>
      <c r="D1184" s="2"/>
    </row>
    <row r="1185" spans="3:4" ht="27.75" customHeight="1" x14ac:dyDescent="0.25">
      <c r="C1185" s="2"/>
      <c r="D1185" s="2"/>
    </row>
    <row r="1186" spans="3:4" ht="27.75" customHeight="1" x14ac:dyDescent="0.25">
      <c r="C1186" s="2"/>
      <c r="D1186" s="2"/>
    </row>
    <row r="1187" spans="3:4" ht="27.75" customHeight="1" x14ac:dyDescent="0.25">
      <c r="C1187" s="2"/>
      <c r="D1187" s="2"/>
    </row>
    <row r="1188" spans="3:4" ht="27.75" customHeight="1" x14ac:dyDescent="0.25">
      <c r="C1188" s="2"/>
      <c r="D1188" s="2"/>
    </row>
    <row r="1189" spans="3:4" ht="27.75" customHeight="1" x14ac:dyDescent="0.25">
      <c r="C1189" s="2"/>
      <c r="D1189" s="2"/>
    </row>
    <row r="1190" spans="3:4" ht="27.75" customHeight="1" x14ac:dyDescent="0.25">
      <c r="C1190" s="2"/>
      <c r="D1190" s="2"/>
    </row>
    <row r="1191" spans="3:4" ht="27.75" customHeight="1" x14ac:dyDescent="0.25">
      <c r="C1191" s="2"/>
      <c r="D1191" s="2"/>
    </row>
    <row r="1192" spans="3:4" ht="27.75" customHeight="1" x14ac:dyDescent="0.25">
      <c r="C1192" s="2"/>
      <c r="D1192" s="2"/>
    </row>
    <row r="1193" spans="3:4" ht="27.75" customHeight="1" x14ac:dyDescent="0.25">
      <c r="C1193" s="2"/>
      <c r="D1193" s="2"/>
    </row>
    <row r="1194" spans="3:4" ht="27.75" customHeight="1" x14ac:dyDescent="0.25">
      <c r="C1194" s="2"/>
      <c r="D1194" s="2"/>
    </row>
    <row r="1195" spans="3:4" ht="27.75" customHeight="1" x14ac:dyDescent="0.25">
      <c r="C1195" s="2"/>
      <c r="D1195" s="2"/>
    </row>
    <row r="1196" spans="3:4" ht="27.75" customHeight="1" x14ac:dyDescent="0.25">
      <c r="C1196" s="2"/>
      <c r="D1196" s="2"/>
    </row>
    <row r="1197" spans="3:4" ht="27.75" customHeight="1" x14ac:dyDescent="0.25">
      <c r="C1197" s="2"/>
      <c r="D1197" s="2"/>
    </row>
    <row r="1198" spans="3:4" ht="27.75" customHeight="1" x14ac:dyDescent="0.25">
      <c r="C1198" s="2"/>
      <c r="D1198" s="2"/>
    </row>
    <row r="1199" spans="3:4" ht="27.75" customHeight="1" x14ac:dyDescent="0.25">
      <c r="C1199" s="2"/>
      <c r="D1199" s="2"/>
    </row>
    <row r="1200" spans="3:4" ht="27.75" customHeight="1" x14ac:dyDescent="0.25">
      <c r="C1200" s="2"/>
      <c r="D1200" s="2"/>
    </row>
    <row r="1201" spans="3:4" ht="27.75" customHeight="1" x14ac:dyDescent="0.25">
      <c r="C1201" s="2"/>
      <c r="D1201" s="2"/>
    </row>
    <row r="1202" spans="3:4" ht="27.75" customHeight="1" x14ac:dyDescent="0.25">
      <c r="C1202" s="2"/>
      <c r="D1202" s="2"/>
    </row>
    <row r="1203" spans="3:4" ht="27.75" customHeight="1" x14ac:dyDescent="0.25">
      <c r="C1203" s="2"/>
      <c r="D1203" s="2"/>
    </row>
    <row r="1204" spans="3:4" ht="27.75" customHeight="1" x14ac:dyDescent="0.25">
      <c r="C1204" s="2"/>
      <c r="D1204" s="2"/>
    </row>
    <row r="1205" spans="3:4" ht="27.75" customHeight="1" x14ac:dyDescent="0.25">
      <c r="C1205" s="2"/>
      <c r="D1205" s="2"/>
    </row>
    <row r="1206" spans="3:4" ht="27.75" customHeight="1" x14ac:dyDescent="0.25">
      <c r="C1206" s="2"/>
      <c r="D1206" s="2"/>
    </row>
    <row r="1207" spans="3:4" ht="27.75" customHeight="1" x14ac:dyDescent="0.25">
      <c r="C1207" s="2"/>
      <c r="D1207" s="2"/>
    </row>
    <row r="1208" spans="3:4" ht="27.75" customHeight="1" x14ac:dyDescent="0.25">
      <c r="C1208" s="2"/>
      <c r="D1208" s="2"/>
    </row>
    <row r="1209" spans="3:4" ht="27.75" customHeight="1" x14ac:dyDescent="0.25">
      <c r="C1209" s="2"/>
      <c r="D1209" s="2"/>
    </row>
    <row r="1210" spans="3:4" ht="27.75" customHeight="1" x14ac:dyDescent="0.25">
      <c r="C1210" s="2"/>
      <c r="D1210" s="2"/>
    </row>
    <row r="1211" spans="3:4" ht="27.75" customHeight="1" x14ac:dyDescent="0.25">
      <c r="C1211" s="2"/>
      <c r="D1211" s="2"/>
    </row>
    <row r="1212" spans="3:4" ht="27.75" customHeight="1" x14ac:dyDescent="0.25">
      <c r="C1212" s="2"/>
      <c r="D1212" s="2"/>
    </row>
    <row r="1213" spans="3:4" ht="27.75" customHeight="1" x14ac:dyDescent="0.25">
      <c r="C1213" s="2"/>
      <c r="D1213" s="2"/>
    </row>
    <row r="1214" spans="3:4" ht="27.75" customHeight="1" x14ac:dyDescent="0.25">
      <c r="C1214" s="2"/>
      <c r="D1214" s="2"/>
    </row>
    <row r="1215" spans="3:4" ht="27.75" customHeight="1" x14ac:dyDescent="0.25">
      <c r="C1215" s="2"/>
      <c r="D1215" s="2"/>
    </row>
    <row r="1216" spans="3:4" ht="27.75" customHeight="1" x14ac:dyDescent="0.25">
      <c r="C1216" s="2"/>
      <c r="D1216" s="2"/>
    </row>
    <row r="1217" spans="3:4" ht="27.75" customHeight="1" x14ac:dyDescent="0.25">
      <c r="C1217" s="2"/>
      <c r="D1217" s="2"/>
    </row>
    <row r="1218" spans="3:4" ht="27.75" customHeight="1" x14ac:dyDescent="0.25">
      <c r="C1218" s="2"/>
      <c r="D1218" s="2"/>
    </row>
    <row r="1219" spans="3:4" ht="27.75" customHeight="1" x14ac:dyDescent="0.25">
      <c r="C1219" s="2"/>
      <c r="D1219" s="2"/>
    </row>
    <row r="1220" spans="3:4" ht="27.75" customHeight="1" x14ac:dyDescent="0.25">
      <c r="C1220" s="2"/>
      <c r="D1220" s="2"/>
    </row>
    <row r="1221" spans="3:4" ht="27.75" customHeight="1" x14ac:dyDescent="0.25">
      <c r="C1221" s="2"/>
      <c r="D1221" s="2"/>
    </row>
    <row r="1222" spans="3:4" ht="27.75" customHeight="1" x14ac:dyDescent="0.25">
      <c r="C1222" s="2"/>
      <c r="D1222" s="2"/>
    </row>
    <row r="1223" spans="3:4" ht="27.75" customHeight="1" x14ac:dyDescent="0.25">
      <c r="C1223" s="2"/>
      <c r="D1223" s="2"/>
    </row>
    <row r="1224" spans="3:4" ht="27.75" customHeight="1" x14ac:dyDescent="0.25">
      <c r="C1224" s="2"/>
      <c r="D1224" s="2"/>
    </row>
    <row r="1225" spans="3:4" ht="27.75" customHeight="1" x14ac:dyDescent="0.25">
      <c r="C1225" s="2"/>
      <c r="D1225" s="2"/>
    </row>
    <row r="1226" spans="3:4" ht="27.75" customHeight="1" x14ac:dyDescent="0.25">
      <c r="C1226" s="2"/>
      <c r="D1226" s="2"/>
    </row>
    <row r="1227" spans="3:4" ht="27.75" customHeight="1" x14ac:dyDescent="0.25">
      <c r="C1227" s="2"/>
      <c r="D1227" s="2"/>
    </row>
    <row r="1228" spans="3:4" ht="27.75" customHeight="1" x14ac:dyDescent="0.25">
      <c r="C1228" s="2"/>
      <c r="D1228" s="2"/>
    </row>
    <row r="1229" spans="3:4" ht="27.75" customHeight="1" x14ac:dyDescent="0.25">
      <c r="C1229" s="2"/>
      <c r="D1229" s="2"/>
    </row>
    <row r="1230" spans="3:4" ht="27.75" customHeight="1" x14ac:dyDescent="0.25">
      <c r="C1230" s="2"/>
      <c r="D1230" s="2"/>
    </row>
    <row r="1231" spans="3:4" ht="27.75" customHeight="1" x14ac:dyDescent="0.25">
      <c r="C1231" s="2"/>
      <c r="D1231" s="2"/>
    </row>
    <row r="1232" spans="3:4" ht="27.75" customHeight="1" x14ac:dyDescent="0.25">
      <c r="C1232" s="2"/>
      <c r="D1232" s="2"/>
    </row>
    <row r="1233" spans="3:4" ht="27.75" customHeight="1" x14ac:dyDescent="0.25">
      <c r="C1233" s="2"/>
      <c r="D1233" s="2"/>
    </row>
    <row r="1234" spans="3:4" ht="27.75" customHeight="1" x14ac:dyDescent="0.25">
      <c r="C1234" s="2"/>
      <c r="D1234" s="2"/>
    </row>
    <row r="1235" spans="3:4" ht="27.75" customHeight="1" x14ac:dyDescent="0.25">
      <c r="C1235" s="2"/>
      <c r="D1235" s="2"/>
    </row>
    <row r="1236" spans="3:4" ht="27.75" customHeight="1" x14ac:dyDescent="0.25">
      <c r="C1236" s="2"/>
      <c r="D1236" s="2"/>
    </row>
    <row r="1237" spans="3:4" ht="27.75" customHeight="1" x14ac:dyDescent="0.25">
      <c r="C1237" s="2"/>
      <c r="D1237" s="2"/>
    </row>
    <row r="1238" spans="3:4" ht="27.75" customHeight="1" x14ac:dyDescent="0.25">
      <c r="C1238" s="2"/>
      <c r="D1238" s="2"/>
    </row>
    <row r="1239" spans="3:4" ht="27.75" customHeight="1" x14ac:dyDescent="0.25">
      <c r="C1239" s="2"/>
      <c r="D1239" s="2"/>
    </row>
    <row r="1240" spans="3:4" ht="27.75" customHeight="1" x14ac:dyDescent="0.25">
      <c r="C1240" s="2"/>
      <c r="D1240" s="2"/>
    </row>
    <row r="1241" spans="3:4" ht="27.75" customHeight="1" x14ac:dyDescent="0.25">
      <c r="C1241" s="2"/>
      <c r="D1241" s="2"/>
    </row>
    <row r="1242" spans="3:4" ht="27.75" customHeight="1" x14ac:dyDescent="0.25">
      <c r="C1242" s="2"/>
      <c r="D1242" s="2"/>
    </row>
    <row r="1243" spans="3:4" ht="27.75" customHeight="1" x14ac:dyDescent="0.25">
      <c r="C1243" s="2"/>
      <c r="D1243" s="2"/>
    </row>
    <row r="1244" spans="3:4" ht="27.75" customHeight="1" x14ac:dyDescent="0.25">
      <c r="C1244" s="2"/>
      <c r="D1244" s="2"/>
    </row>
    <row r="1245" spans="3:4" ht="27.75" customHeight="1" x14ac:dyDescent="0.25">
      <c r="C1245" s="2"/>
      <c r="D1245" s="2"/>
    </row>
    <row r="1246" spans="3:4" ht="27.75" customHeight="1" x14ac:dyDescent="0.25">
      <c r="C1246" s="2"/>
      <c r="D1246" s="2"/>
    </row>
    <row r="1247" spans="3:4" ht="27.75" customHeight="1" x14ac:dyDescent="0.25">
      <c r="C1247" s="2"/>
      <c r="D1247" s="2"/>
    </row>
    <row r="1248" spans="3:4" ht="27.75" customHeight="1" x14ac:dyDescent="0.25">
      <c r="C1248" s="2"/>
      <c r="D1248" s="2"/>
    </row>
    <row r="1249" spans="3:4" ht="27.75" customHeight="1" x14ac:dyDescent="0.25">
      <c r="C1249" s="2"/>
      <c r="D1249" s="2"/>
    </row>
    <row r="1250" spans="3:4" ht="27.75" customHeight="1" x14ac:dyDescent="0.25">
      <c r="C1250" s="2"/>
      <c r="D1250" s="2"/>
    </row>
    <row r="1251" spans="3:4" ht="27.75" customHeight="1" x14ac:dyDescent="0.25">
      <c r="C1251" s="2"/>
      <c r="D1251" s="2"/>
    </row>
    <row r="1252" spans="3:4" ht="27.75" customHeight="1" x14ac:dyDescent="0.25">
      <c r="C1252" s="2"/>
      <c r="D1252" s="2"/>
    </row>
    <row r="1253" spans="3:4" ht="27.75" customHeight="1" x14ac:dyDescent="0.25">
      <c r="C1253" s="2"/>
      <c r="D1253" s="2"/>
    </row>
    <row r="1254" spans="3:4" ht="27.75" customHeight="1" x14ac:dyDescent="0.25">
      <c r="C1254" s="2"/>
      <c r="D1254" s="2"/>
    </row>
    <row r="1255" spans="3:4" ht="27.75" customHeight="1" x14ac:dyDescent="0.25">
      <c r="C1255" s="2"/>
      <c r="D1255" s="2"/>
    </row>
    <row r="1256" spans="3:4" ht="27.75" customHeight="1" x14ac:dyDescent="0.25">
      <c r="C1256" s="2"/>
      <c r="D1256" s="2"/>
    </row>
    <row r="1257" spans="3:4" ht="27.75" customHeight="1" x14ac:dyDescent="0.25">
      <c r="C1257" s="2"/>
      <c r="D1257" s="2"/>
    </row>
    <row r="1258" spans="3:4" ht="27.75" customHeight="1" x14ac:dyDescent="0.25">
      <c r="C1258" s="2"/>
      <c r="D1258" s="2"/>
    </row>
    <row r="1259" spans="3:4" ht="27.75" customHeight="1" x14ac:dyDescent="0.25">
      <c r="C1259" s="2"/>
      <c r="D1259" s="2"/>
    </row>
    <row r="1260" spans="3:4" ht="27.75" customHeight="1" x14ac:dyDescent="0.25">
      <c r="C1260" s="2"/>
      <c r="D1260" s="2"/>
    </row>
    <row r="1261" spans="3:4" ht="27.75" customHeight="1" x14ac:dyDescent="0.25">
      <c r="C1261" s="2"/>
      <c r="D1261" s="2"/>
    </row>
    <row r="1262" spans="3:4" ht="27.75" customHeight="1" x14ac:dyDescent="0.25">
      <c r="C1262" s="2"/>
      <c r="D1262" s="2"/>
    </row>
    <row r="1263" spans="3:4" ht="27.75" customHeight="1" x14ac:dyDescent="0.25">
      <c r="C1263" s="2"/>
      <c r="D1263" s="2"/>
    </row>
    <row r="1264" spans="3:4" ht="27.75" customHeight="1" x14ac:dyDescent="0.25">
      <c r="C1264" s="2"/>
      <c r="D1264" s="2"/>
    </row>
    <row r="1265" spans="3:4" ht="27.75" customHeight="1" x14ac:dyDescent="0.25">
      <c r="C1265" s="2"/>
      <c r="D1265" s="2"/>
    </row>
    <row r="1266" spans="3:4" ht="27.75" customHeight="1" x14ac:dyDescent="0.25">
      <c r="C1266" s="2"/>
      <c r="D1266" s="2"/>
    </row>
    <row r="1267" spans="3:4" ht="27.75" customHeight="1" x14ac:dyDescent="0.25">
      <c r="C1267" s="2"/>
      <c r="D1267" s="2"/>
    </row>
    <row r="1268" spans="3:4" ht="27.75" customHeight="1" x14ac:dyDescent="0.25">
      <c r="C1268" s="2"/>
      <c r="D1268" s="2"/>
    </row>
    <row r="1269" spans="3:4" ht="27.75" customHeight="1" x14ac:dyDescent="0.25">
      <c r="C1269" s="2"/>
      <c r="D1269" s="2"/>
    </row>
    <row r="1270" spans="3:4" ht="27.75" customHeight="1" x14ac:dyDescent="0.25">
      <c r="C1270" s="2"/>
      <c r="D1270" s="2"/>
    </row>
    <row r="1271" spans="3:4" ht="27.75" customHeight="1" x14ac:dyDescent="0.25">
      <c r="C1271" s="2"/>
      <c r="D1271" s="2"/>
    </row>
    <row r="1272" spans="3:4" ht="27.75" customHeight="1" x14ac:dyDescent="0.25">
      <c r="C1272" s="2"/>
      <c r="D1272" s="2"/>
    </row>
    <row r="1273" spans="3:4" ht="27.75" customHeight="1" x14ac:dyDescent="0.25">
      <c r="C1273" s="2"/>
      <c r="D1273" s="2"/>
    </row>
    <row r="1274" spans="3:4" ht="27.75" customHeight="1" x14ac:dyDescent="0.25">
      <c r="C1274" s="2"/>
      <c r="D1274" s="2"/>
    </row>
    <row r="1275" spans="3:4" ht="27.75" customHeight="1" x14ac:dyDescent="0.25">
      <c r="C1275" s="2"/>
      <c r="D1275" s="2"/>
    </row>
    <row r="1276" spans="3:4" ht="27.75" customHeight="1" x14ac:dyDescent="0.25">
      <c r="C1276" s="2"/>
      <c r="D1276" s="2"/>
    </row>
    <row r="1277" spans="3:4" ht="27.75" customHeight="1" x14ac:dyDescent="0.25">
      <c r="C1277" s="2"/>
      <c r="D1277" s="2"/>
    </row>
    <row r="1278" spans="3:4" ht="27.75" customHeight="1" x14ac:dyDescent="0.25">
      <c r="C1278" s="2"/>
      <c r="D1278" s="2"/>
    </row>
    <row r="1279" spans="3:4" ht="27.75" customHeight="1" x14ac:dyDescent="0.25">
      <c r="C1279" s="2"/>
      <c r="D1279" s="2"/>
    </row>
    <row r="1280" spans="3:4" ht="27.75" customHeight="1" x14ac:dyDescent="0.25">
      <c r="C1280" s="2"/>
      <c r="D1280" s="2"/>
    </row>
    <row r="1281" spans="3:4" ht="27.75" customHeight="1" x14ac:dyDescent="0.25">
      <c r="C1281" s="2"/>
      <c r="D1281" s="2"/>
    </row>
    <row r="1282" spans="3:4" ht="27.75" customHeight="1" x14ac:dyDescent="0.25">
      <c r="C1282" s="2"/>
      <c r="D1282" s="2"/>
    </row>
    <row r="1283" spans="3:4" ht="27.75" customHeight="1" x14ac:dyDescent="0.25">
      <c r="C1283" s="2"/>
      <c r="D1283" s="2"/>
    </row>
    <row r="1284" spans="3:4" ht="27.75" customHeight="1" x14ac:dyDescent="0.25">
      <c r="C1284" s="2"/>
      <c r="D1284" s="2"/>
    </row>
    <row r="1285" spans="3:4" ht="27.75" customHeight="1" x14ac:dyDescent="0.25">
      <c r="C1285" s="2"/>
      <c r="D1285" s="2"/>
    </row>
    <row r="1286" spans="3:4" ht="27.75" customHeight="1" x14ac:dyDescent="0.25">
      <c r="C1286" s="2"/>
      <c r="D1286" s="2"/>
    </row>
    <row r="1287" spans="3:4" ht="27.75" customHeight="1" x14ac:dyDescent="0.25">
      <c r="C1287" s="2"/>
      <c r="D1287" s="2"/>
    </row>
    <row r="1288" spans="3:4" ht="27.75" customHeight="1" x14ac:dyDescent="0.25">
      <c r="C1288" s="2"/>
      <c r="D1288" s="2"/>
    </row>
    <row r="1289" spans="3:4" ht="27.75" customHeight="1" x14ac:dyDescent="0.25">
      <c r="C1289" s="2"/>
      <c r="D1289" s="2"/>
    </row>
    <row r="1290" spans="3:4" ht="27.75" customHeight="1" x14ac:dyDescent="0.25">
      <c r="C1290" s="2"/>
      <c r="D1290" s="2"/>
    </row>
    <row r="1291" spans="3:4" ht="27.75" customHeight="1" x14ac:dyDescent="0.25">
      <c r="C1291" s="2"/>
      <c r="D1291" s="2"/>
    </row>
    <row r="1292" spans="3:4" ht="27.75" customHeight="1" x14ac:dyDescent="0.25">
      <c r="C1292" s="2"/>
      <c r="D1292" s="2"/>
    </row>
    <row r="1293" spans="3:4" ht="27.75" customHeight="1" x14ac:dyDescent="0.25">
      <c r="C1293" s="2"/>
      <c r="D1293" s="2"/>
    </row>
    <row r="1294" spans="3:4" ht="27.75" customHeight="1" x14ac:dyDescent="0.25">
      <c r="C1294" s="2"/>
      <c r="D1294" s="2"/>
    </row>
    <row r="1295" spans="3:4" ht="27.75" customHeight="1" x14ac:dyDescent="0.25">
      <c r="C1295" s="2"/>
      <c r="D1295" s="2"/>
    </row>
    <row r="1296" spans="3:4" ht="27.75" customHeight="1" x14ac:dyDescent="0.25">
      <c r="C1296" s="2"/>
      <c r="D1296" s="2"/>
    </row>
    <row r="1297" spans="3:4" ht="27.75" customHeight="1" x14ac:dyDescent="0.25">
      <c r="C1297" s="2"/>
      <c r="D1297" s="2"/>
    </row>
    <row r="1298" spans="3:4" ht="27.75" customHeight="1" x14ac:dyDescent="0.25">
      <c r="C1298" s="2"/>
      <c r="D1298" s="2"/>
    </row>
    <row r="1299" spans="3:4" ht="27.75" customHeight="1" x14ac:dyDescent="0.25">
      <c r="C1299" s="2"/>
      <c r="D1299" s="2"/>
    </row>
    <row r="1300" spans="3:4" ht="27.75" customHeight="1" x14ac:dyDescent="0.25">
      <c r="C1300" s="2"/>
      <c r="D1300" s="2"/>
    </row>
    <row r="1301" spans="3:4" ht="27.75" customHeight="1" x14ac:dyDescent="0.25">
      <c r="C1301" s="2"/>
      <c r="D1301" s="2"/>
    </row>
    <row r="1302" spans="3:4" ht="27.75" customHeight="1" x14ac:dyDescent="0.25">
      <c r="C1302" s="2"/>
      <c r="D1302" s="2"/>
    </row>
    <row r="1303" spans="3:4" ht="27.75" customHeight="1" x14ac:dyDescent="0.25">
      <c r="C1303" s="2"/>
      <c r="D1303" s="2"/>
    </row>
    <row r="1304" spans="3:4" ht="27.75" customHeight="1" x14ac:dyDescent="0.25">
      <c r="C1304" s="2"/>
      <c r="D1304" s="2"/>
    </row>
    <row r="1305" spans="3:4" ht="27.75" customHeight="1" x14ac:dyDescent="0.25">
      <c r="C1305" s="2"/>
      <c r="D1305" s="2"/>
    </row>
    <row r="1306" spans="3:4" ht="27.75" customHeight="1" x14ac:dyDescent="0.25">
      <c r="C1306" s="2"/>
      <c r="D1306" s="2"/>
    </row>
    <row r="1307" spans="3:4" ht="27.75" customHeight="1" x14ac:dyDescent="0.25">
      <c r="C1307" s="2"/>
      <c r="D1307" s="2"/>
    </row>
    <row r="1308" spans="3:4" ht="27.75" customHeight="1" x14ac:dyDescent="0.25">
      <c r="C1308" s="2"/>
      <c r="D1308" s="2"/>
    </row>
    <row r="1309" spans="3:4" ht="27.75" customHeight="1" x14ac:dyDescent="0.25">
      <c r="C1309" s="2"/>
      <c r="D1309" s="2"/>
    </row>
    <row r="1310" spans="3:4" ht="27.75" customHeight="1" x14ac:dyDescent="0.25">
      <c r="C1310" s="2"/>
      <c r="D1310" s="2"/>
    </row>
    <row r="1311" spans="3:4" ht="27.75" customHeight="1" x14ac:dyDescent="0.25">
      <c r="C1311" s="2"/>
      <c r="D1311" s="2"/>
    </row>
    <row r="1312" spans="3:4" ht="27.75" customHeight="1" x14ac:dyDescent="0.25">
      <c r="C1312" s="2"/>
      <c r="D1312" s="2"/>
    </row>
    <row r="1313" spans="3:4" ht="27.75" customHeight="1" x14ac:dyDescent="0.25">
      <c r="C1313" s="2"/>
      <c r="D1313" s="2"/>
    </row>
    <row r="1314" spans="3:4" ht="27.75" customHeight="1" x14ac:dyDescent="0.25">
      <c r="C1314" s="2"/>
      <c r="D1314" s="2"/>
    </row>
    <row r="1315" spans="3:4" ht="27.75" customHeight="1" x14ac:dyDescent="0.25">
      <c r="C1315" s="2"/>
      <c r="D1315" s="2"/>
    </row>
    <row r="1316" spans="3:4" ht="27.75" customHeight="1" x14ac:dyDescent="0.25">
      <c r="C1316" s="2"/>
      <c r="D1316" s="2"/>
    </row>
    <row r="1317" spans="3:4" ht="27.75" customHeight="1" x14ac:dyDescent="0.25">
      <c r="C1317" s="2"/>
      <c r="D1317" s="2"/>
    </row>
    <row r="1318" spans="3:4" ht="27.75" customHeight="1" x14ac:dyDescent="0.25">
      <c r="C1318" s="2"/>
      <c r="D1318" s="2"/>
    </row>
    <row r="1319" spans="3:4" ht="27.75" customHeight="1" x14ac:dyDescent="0.25">
      <c r="C1319" s="2"/>
      <c r="D1319" s="2"/>
    </row>
    <row r="1320" spans="3:4" ht="27.75" customHeight="1" x14ac:dyDescent="0.25">
      <c r="C1320" s="2"/>
      <c r="D1320" s="2"/>
    </row>
    <row r="1321" spans="3:4" ht="27.75" customHeight="1" x14ac:dyDescent="0.25">
      <c r="C1321" s="2"/>
      <c r="D1321" s="2"/>
    </row>
    <row r="1322" spans="3:4" ht="27.75" customHeight="1" x14ac:dyDescent="0.25">
      <c r="C1322" s="2"/>
      <c r="D1322" s="2"/>
    </row>
    <row r="1323" spans="3:4" ht="27.75" customHeight="1" x14ac:dyDescent="0.25">
      <c r="C1323" s="2"/>
      <c r="D1323" s="2"/>
    </row>
    <row r="1324" spans="3:4" ht="27.75" customHeight="1" x14ac:dyDescent="0.25">
      <c r="C1324" s="2"/>
      <c r="D1324" s="2"/>
    </row>
    <row r="1325" spans="3:4" ht="27.75" customHeight="1" x14ac:dyDescent="0.25">
      <c r="C1325" s="2"/>
      <c r="D1325" s="2"/>
    </row>
    <row r="1326" spans="3:4" ht="27.75" customHeight="1" x14ac:dyDescent="0.25">
      <c r="C1326" s="2"/>
      <c r="D1326" s="2"/>
    </row>
    <row r="1327" spans="3:4" ht="27.75" customHeight="1" x14ac:dyDescent="0.25">
      <c r="C1327" s="2"/>
      <c r="D1327" s="2"/>
    </row>
    <row r="1328" spans="3:4" ht="27.75" customHeight="1" x14ac:dyDescent="0.25">
      <c r="C1328" s="2"/>
      <c r="D1328" s="2"/>
    </row>
    <row r="1329" spans="3:4" ht="27.75" customHeight="1" x14ac:dyDescent="0.25">
      <c r="C1329" s="2"/>
      <c r="D1329" s="2"/>
    </row>
    <row r="1330" spans="3:4" ht="27.75" customHeight="1" x14ac:dyDescent="0.25">
      <c r="C1330" s="2"/>
      <c r="D1330" s="2"/>
    </row>
    <row r="1331" spans="3:4" ht="27.75" customHeight="1" x14ac:dyDescent="0.25">
      <c r="C1331" s="2"/>
      <c r="D1331" s="2"/>
    </row>
    <row r="1332" spans="3:4" ht="27.75" customHeight="1" x14ac:dyDescent="0.25">
      <c r="C1332" s="2"/>
      <c r="D1332" s="2"/>
    </row>
    <row r="1333" spans="3:4" ht="27.75" customHeight="1" x14ac:dyDescent="0.25">
      <c r="C1333" s="2"/>
      <c r="D1333" s="2"/>
    </row>
    <row r="1334" spans="3:4" ht="27.75" customHeight="1" x14ac:dyDescent="0.25">
      <c r="C1334" s="2"/>
      <c r="D1334" s="2"/>
    </row>
    <row r="1335" spans="3:4" ht="27.75" customHeight="1" x14ac:dyDescent="0.25">
      <c r="C1335" s="2"/>
      <c r="D1335" s="2"/>
    </row>
    <row r="1336" spans="3:4" ht="27.75" customHeight="1" x14ac:dyDescent="0.25">
      <c r="C1336" s="2"/>
      <c r="D1336" s="2"/>
    </row>
    <row r="1337" spans="3:4" ht="27.75" customHeight="1" x14ac:dyDescent="0.25">
      <c r="C1337" s="2"/>
      <c r="D1337" s="2"/>
    </row>
    <row r="1338" spans="3:4" ht="27.75" customHeight="1" x14ac:dyDescent="0.25">
      <c r="C1338" s="2"/>
      <c r="D1338" s="2"/>
    </row>
    <row r="1339" spans="3:4" ht="27.75" customHeight="1" x14ac:dyDescent="0.25">
      <c r="C1339" s="2"/>
      <c r="D1339" s="2"/>
    </row>
    <row r="1340" spans="3:4" ht="27.75" customHeight="1" x14ac:dyDescent="0.25">
      <c r="C1340" s="2"/>
      <c r="D1340" s="2"/>
    </row>
    <row r="1341" spans="3:4" ht="27.75" customHeight="1" x14ac:dyDescent="0.25">
      <c r="C1341" s="2"/>
      <c r="D1341" s="2"/>
    </row>
    <row r="1342" spans="3:4" ht="27.75" customHeight="1" x14ac:dyDescent="0.25">
      <c r="C1342" s="2"/>
      <c r="D1342" s="2"/>
    </row>
    <row r="1343" spans="3:4" ht="27.75" customHeight="1" x14ac:dyDescent="0.25">
      <c r="C1343" s="2"/>
      <c r="D1343" s="2"/>
    </row>
    <row r="1344" spans="3:4" ht="27.75" customHeight="1" x14ac:dyDescent="0.25">
      <c r="C1344" s="2"/>
      <c r="D1344" s="2"/>
    </row>
    <row r="1345" spans="3:4" ht="27.75" customHeight="1" x14ac:dyDescent="0.25">
      <c r="C1345" s="2"/>
      <c r="D1345" s="2"/>
    </row>
    <row r="1346" spans="3:4" ht="27.75" customHeight="1" x14ac:dyDescent="0.25">
      <c r="C1346" s="2"/>
      <c r="D1346" s="2"/>
    </row>
    <row r="1347" spans="3:4" ht="27.75" customHeight="1" x14ac:dyDescent="0.25">
      <c r="C1347" s="2"/>
      <c r="D1347" s="2"/>
    </row>
    <row r="1348" spans="3:4" ht="27.75" customHeight="1" x14ac:dyDescent="0.25">
      <c r="C1348" s="2"/>
      <c r="D1348" s="2"/>
    </row>
    <row r="1349" spans="3:4" ht="27.75" customHeight="1" x14ac:dyDescent="0.25">
      <c r="C1349" s="2"/>
      <c r="D1349" s="2"/>
    </row>
    <row r="1350" spans="3:4" ht="27.75" customHeight="1" x14ac:dyDescent="0.25">
      <c r="C1350" s="2"/>
      <c r="D1350" s="2"/>
    </row>
    <row r="1351" spans="3:4" ht="27.75" customHeight="1" x14ac:dyDescent="0.25">
      <c r="C1351" s="2"/>
      <c r="D1351" s="2"/>
    </row>
    <row r="1352" spans="3:4" ht="27.75" customHeight="1" x14ac:dyDescent="0.25">
      <c r="C1352" s="2"/>
      <c r="D1352" s="2"/>
    </row>
    <row r="1353" spans="3:4" ht="27.75" customHeight="1" x14ac:dyDescent="0.25">
      <c r="C1353" s="2"/>
      <c r="D1353" s="2"/>
    </row>
    <row r="1354" spans="3:4" ht="27.75" customHeight="1" x14ac:dyDescent="0.25">
      <c r="C1354" s="2"/>
      <c r="D1354" s="2"/>
    </row>
    <row r="1355" spans="3:4" ht="27.75" customHeight="1" x14ac:dyDescent="0.25">
      <c r="C1355" s="2"/>
      <c r="D1355" s="2"/>
    </row>
    <row r="1356" spans="3:4" ht="27.75" customHeight="1" x14ac:dyDescent="0.25">
      <c r="C1356" s="2"/>
      <c r="D1356" s="2"/>
    </row>
    <row r="1357" spans="3:4" ht="27.75" customHeight="1" x14ac:dyDescent="0.25">
      <c r="C1357" s="2"/>
      <c r="D1357" s="2"/>
    </row>
    <row r="1358" spans="3:4" ht="27.75" customHeight="1" x14ac:dyDescent="0.25">
      <c r="C1358" s="2"/>
      <c r="D1358" s="2"/>
    </row>
    <row r="1359" spans="3:4" ht="27.75" customHeight="1" x14ac:dyDescent="0.25">
      <c r="C1359" s="2"/>
      <c r="D1359" s="2"/>
    </row>
    <row r="1360" spans="3:4" ht="27.75" customHeight="1" x14ac:dyDescent="0.25">
      <c r="C1360" s="2"/>
      <c r="D1360" s="2"/>
    </row>
    <row r="1361" spans="3:4" ht="27.75" customHeight="1" x14ac:dyDescent="0.25">
      <c r="C1361" s="2"/>
      <c r="D1361" s="2"/>
    </row>
    <row r="1362" spans="3:4" ht="27.75" customHeight="1" x14ac:dyDescent="0.25">
      <c r="C1362" s="2"/>
      <c r="D1362" s="2"/>
    </row>
    <row r="1363" spans="3:4" ht="27.75" customHeight="1" x14ac:dyDescent="0.25">
      <c r="C1363" s="2"/>
      <c r="D1363" s="2"/>
    </row>
    <row r="1364" spans="3:4" ht="27.75" customHeight="1" x14ac:dyDescent="0.25">
      <c r="C1364" s="2"/>
      <c r="D1364" s="2"/>
    </row>
    <row r="1365" spans="3:4" ht="27.75" customHeight="1" x14ac:dyDescent="0.25">
      <c r="C1365" s="2"/>
      <c r="D1365" s="2"/>
    </row>
    <row r="1366" spans="3:4" ht="27.75" customHeight="1" x14ac:dyDescent="0.25">
      <c r="C1366" s="2"/>
      <c r="D1366" s="2"/>
    </row>
    <row r="1367" spans="3:4" ht="27.75" customHeight="1" x14ac:dyDescent="0.25">
      <c r="C1367" s="2"/>
      <c r="D1367" s="2"/>
    </row>
    <row r="1368" spans="3:4" ht="27.75" customHeight="1" x14ac:dyDescent="0.25">
      <c r="C1368" s="2"/>
      <c r="D1368" s="2"/>
    </row>
    <row r="1369" spans="3:4" ht="27.75" customHeight="1" x14ac:dyDescent="0.25">
      <c r="C1369" s="2"/>
      <c r="D1369" s="2"/>
    </row>
    <row r="1370" spans="3:4" ht="27.75" customHeight="1" x14ac:dyDescent="0.25">
      <c r="C1370" s="2"/>
      <c r="D1370" s="2"/>
    </row>
    <row r="1371" spans="3:4" ht="27.75" customHeight="1" x14ac:dyDescent="0.25">
      <c r="C1371" s="2"/>
      <c r="D1371" s="2"/>
    </row>
    <row r="1372" spans="3:4" ht="27.75" customHeight="1" x14ac:dyDescent="0.25">
      <c r="C1372" s="2"/>
      <c r="D1372" s="2"/>
    </row>
    <row r="1373" spans="3:4" ht="27.75" customHeight="1" x14ac:dyDescent="0.25">
      <c r="C1373" s="2"/>
      <c r="D1373" s="2"/>
    </row>
    <row r="1374" spans="3:4" ht="27.75" customHeight="1" x14ac:dyDescent="0.25">
      <c r="C1374" s="2"/>
      <c r="D1374" s="2"/>
    </row>
    <row r="1375" spans="3:4" ht="27.75" customHeight="1" x14ac:dyDescent="0.25">
      <c r="C1375" s="2"/>
      <c r="D1375" s="2"/>
    </row>
    <row r="1376" spans="3:4" ht="27.75" customHeight="1" x14ac:dyDescent="0.25">
      <c r="C1376" s="2"/>
      <c r="D1376" s="2"/>
    </row>
    <row r="1377" spans="3:4" ht="27.75" customHeight="1" x14ac:dyDescent="0.25">
      <c r="C1377" s="2"/>
      <c r="D1377" s="2"/>
    </row>
    <row r="1378" spans="3:4" ht="27.75" customHeight="1" x14ac:dyDescent="0.25">
      <c r="C1378" s="2"/>
      <c r="D1378" s="2"/>
    </row>
    <row r="1379" spans="3:4" ht="27.75" customHeight="1" x14ac:dyDescent="0.25">
      <c r="C1379" s="2"/>
      <c r="D1379" s="2"/>
    </row>
    <row r="1380" spans="3:4" ht="27.75" customHeight="1" x14ac:dyDescent="0.25">
      <c r="C1380" s="2"/>
      <c r="D1380" s="2"/>
    </row>
    <row r="1381" spans="3:4" ht="27.75" customHeight="1" x14ac:dyDescent="0.25">
      <c r="C1381" s="2"/>
      <c r="D1381" s="2"/>
    </row>
    <row r="1382" spans="3:4" ht="27.75" customHeight="1" x14ac:dyDescent="0.25">
      <c r="C1382" s="2"/>
      <c r="D1382" s="2"/>
    </row>
    <row r="1383" spans="3:4" ht="27.75" customHeight="1" x14ac:dyDescent="0.25">
      <c r="C1383" s="2"/>
      <c r="D1383" s="2"/>
    </row>
    <row r="1384" spans="3:4" ht="27.75" customHeight="1" x14ac:dyDescent="0.25">
      <c r="C1384" s="2"/>
      <c r="D1384" s="2"/>
    </row>
    <row r="1385" spans="3:4" ht="27.75" customHeight="1" x14ac:dyDescent="0.25">
      <c r="C1385" s="2"/>
      <c r="D1385" s="2"/>
    </row>
    <row r="1386" spans="3:4" ht="27.75" customHeight="1" x14ac:dyDescent="0.25">
      <c r="C1386" s="2"/>
      <c r="D1386" s="2"/>
    </row>
    <row r="1387" spans="3:4" ht="27.75" customHeight="1" x14ac:dyDescent="0.25">
      <c r="C1387" s="2"/>
      <c r="D1387" s="2"/>
    </row>
    <row r="1388" spans="3:4" ht="27.75" customHeight="1" x14ac:dyDescent="0.25">
      <c r="C1388" s="2"/>
      <c r="D1388" s="2"/>
    </row>
    <row r="1389" spans="3:4" ht="27.75" customHeight="1" x14ac:dyDescent="0.25">
      <c r="C1389" s="2"/>
      <c r="D1389" s="2"/>
    </row>
    <row r="1390" spans="3:4" ht="27.75" customHeight="1" x14ac:dyDescent="0.25">
      <c r="C1390" s="2"/>
      <c r="D1390" s="2"/>
    </row>
    <row r="1391" spans="3:4" ht="27.75" customHeight="1" x14ac:dyDescent="0.25">
      <c r="C1391" s="2"/>
      <c r="D1391" s="2"/>
    </row>
    <row r="1392" spans="3:4" ht="27.75" customHeight="1" x14ac:dyDescent="0.25">
      <c r="C1392" s="2"/>
      <c r="D1392" s="2"/>
    </row>
    <row r="1393" spans="3:4" ht="27.75" customHeight="1" x14ac:dyDescent="0.25">
      <c r="C1393" s="2"/>
      <c r="D1393" s="2"/>
    </row>
    <row r="1394" spans="3:4" ht="27.75" customHeight="1" x14ac:dyDescent="0.25">
      <c r="C1394" s="2"/>
      <c r="D1394" s="2"/>
    </row>
    <row r="1395" spans="3:4" ht="27.75" customHeight="1" x14ac:dyDescent="0.25">
      <c r="C1395" s="2"/>
      <c r="D1395" s="2"/>
    </row>
    <row r="1396" spans="3:4" ht="27.75" customHeight="1" x14ac:dyDescent="0.25">
      <c r="C1396" s="2"/>
      <c r="D1396" s="2"/>
    </row>
    <row r="1397" spans="3:4" ht="27.75" customHeight="1" x14ac:dyDescent="0.25">
      <c r="C1397" s="2"/>
      <c r="D1397" s="2"/>
    </row>
    <row r="1398" spans="3:4" ht="27.75" customHeight="1" x14ac:dyDescent="0.25">
      <c r="C1398" s="2"/>
      <c r="D1398" s="2"/>
    </row>
    <row r="1399" spans="3:4" ht="27.75" customHeight="1" x14ac:dyDescent="0.25">
      <c r="C1399" s="2"/>
      <c r="D1399" s="2"/>
    </row>
    <row r="1400" spans="3:4" ht="27.75" customHeight="1" x14ac:dyDescent="0.25">
      <c r="C1400" s="2"/>
      <c r="D1400" s="2"/>
    </row>
    <row r="1401" spans="3:4" ht="27.75" customHeight="1" x14ac:dyDescent="0.25">
      <c r="C1401" s="2"/>
      <c r="D1401" s="2"/>
    </row>
    <row r="1402" spans="3:4" ht="27.75" customHeight="1" x14ac:dyDescent="0.25">
      <c r="C1402" s="2"/>
      <c r="D1402" s="2"/>
    </row>
    <row r="1403" spans="3:4" ht="27.75" customHeight="1" x14ac:dyDescent="0.25">
      <c r="C1403" s="2"/>
      <c r="D1403" s="2"/>
    </row>
    <row r="1404" spans="3:4" ht="27.75" customHeight="1" x14ac:dyDescent="0.25">
      <c r="C1404" s="2"/>
      <c r="D1404" s="2"/>
    </row>
    <row r="1405" spans="3:4" ht="27.75" customHeight="1" x14ac:dyDescent="0.25">
      <c r="C1405" s="2"/>
      <c r="D1405" s="2"/>
    </row>
    <row r="1406" spans="3:4" ht="27.75" customHeight="1" x14ac:dyDescent="0.25">
      <c r="C1406" s="2"/>
      <c r="D1406" s="2"/>
    </row>
    <row r="1407" spans="3:4" ht="27.75" customHeight="1" x14ac:dyDescent="0.25">
      <c r="C1407" s="2"/>
      <c r="D1407" s="2"/>
    </row>
    <row r="1408" spans="3:4" ht="27.75" customHeight="1" x14ac:dyDescent="0.25">
      <c r="C1408" s="2"/>
      <c r="D1408" s="2"/>
    </row>
    <row r="1409" spans="3:4" ht="27.75" customHeight="1" x14ac:dyDescent="0.25">
      <c r="C1409" s="2"/>
      <c r="D1409" s="2"/>
    </row>
    <row r="1410" spans="3:4" ht="27.75" customHeight="1" x14ac:dyDescent="0.25">
      <c r="C1410" s="2"/>
      <c r="D1410" s="2"/>
    </row>
    <row r="1411" spans="3:4" ht="27.75" customHeight="1" x14ac:dyDescent="0.25">
      <c r="C1411" s="2"/>
      <c r="D1411" s="2"/>
    </row>
    <row r="1412" spans="3:4" ht="27.75" customHeight="1" x14ac:dyDescent="0.25">
      <c r="C1412" s="2"/>
      <c r="D1412" s="2"/>
    </row>
    <row r="1413" spans="3:4" ht="27.75" customHeight="1" x14ac:dyDescent="0.25">
      <c r="C1413" s="2"/>
      <c r="D1413" s="2"/>
    </row>
    <row r="1414" spans="3:4" ht="27.75" customHeight="1" x14ac:dyDescent="0.25">
      <c r="C1414" s="2"/>
      <c r="D1414" s="2"/>
    </row>
    <row r="1415" spans="3:4" ht="27.75" customHeight="1" x14ac:dyDescent="0.25">
      <c r="C1415" s="2"/>
      <c r="D1415" s="2"/>
    </row>
    <row r="1416" spans="3:4" ht="27.75" customHeight="1" x14ac:dyDescent="0.25">
      <c r="C1416" s="2"/>
      <c r="D1416" s="2"/>
    </row>
    <row r="1417" spans="3:4" ht="27.75" customHeight="1" x14ac:dyDescent="0.25">
      <c r="C1417" s="2"/>
      <c r="D1417" s="2"/>
    </row>
    <row r="1418" spans="3:4" ht="27.75" customHeight="1" x14ac:dyDescent="0.25">
      <c r="C1418" s="2"/>
      <c r="D1418" s="2"/>
    </row>
    <row r="1419" spans="3:4" ht="27.75" customHeight="1" x14ac:dyDescent="0.25">
      <c r="C1419" s="2"/>
      <c r="D1419" s="2"/>
    </row>
    <row r="1420" spans="3:4" ht="27.75" customHeight="1" x14ac:dyDescent="0.25">
      <c r="C1420" s="2"/>
      <c r="D1420" s="2"/>
    </row>
    <row r="1421" spans="3:4" ht="27.75" customHeight="1" x14ac:dyDescent="0.25">
      <c r="C1421" s="2"/>
      <c r="D1421" s="2"/>
    </row>
    <row r="1422" spans="3:4" ht="27.75" customHeight="1" x14ac:dyDescent="0.25">
      <c r="C1422" s="2"/>
      <c r="D1422" s="2"/>
    </row>
    <row r="1423" spans="3:4" ht="27.75" customHeight="1" x14ac:dyDescent="0.25">
      <c r="C1423" s="2"/>
      <c r="D1423" s="2"/>
    </row>
    <row r="1424" spans="3:4" ht="27.75" customHeight="1" x14ac:dyDescent="0.25">
      <c r="C1424" s="2"/>
      <c r="D1424" s="2"/>
    </row>
    <row r="1425" spans="3:4" ht="27.75" customHeight="1" x14ac:dyDescent="0.25">
      <c r="C1425" s="2"/>
      <c r="D1425" s="2"/>
    </row>
    <row r="1426" spans="3:4" ht="27.75" customHeight="1" x14ac:dyDescent="0.25">
      <c r="C1426" s="2"/>
      <c r="D1426" s="2"/>
    </row>
    <row r="1427" spans="3:4" ht="27.75" customHeight="1" x14ac:dyDescent="0.25">
      <c r="C1427" s="2"/>
      <c r="D1427" s="2"/>
    </row>
    <row r="1428" spans="3:4" ht="27.75" customHeight="1" x14ac:dyDescent="0.25">
      <c r="C1428" s="2"/>
      <c r="D1428" s="2"/>
    </row>
    <row r="1429" spans="3:4" ht="27.75" customHeight="1" x14ac:dyDescent="0.25">
      <c r="C1429" s="2"/>
      <c r="D1429" s="2"/>
    </row>
    <row r="1430" spans="3:4" ht="27.75" customHeight="1" x14ac:dyDescent="0.25">
      <c r="C1430" s="2"/>
      <c r="D1430" s="2"/>
    </row>
    <row r="1431" spans="3:4" ht="27.75" customHeight="1" x14ac:dyDescent="0.25">
      <c r="C1431" s="2"/>
      <c r="D1431" s="2"/>
    </row>
    <row r="1432" spans="3:4" ht="27.75" customHeight="1" x14ac:dyDescent="0.25">
      <c r="C1432" s="2"/>
      <c r="D1432" s="2"/>
    </row>
    <row r="1433" spans="3:4" ht="27.75" customHeight="1" x14ac:dyDescent="0.25">
      <c r="C1433" s="2"/>
      <c r="D1433" s="2"/>
    </row>
    <row r="1434" spans="3:4" ht="27.75" customHeight="1" x14ac:dyDescent="0.25">
      <c r="C1434" s="2"/>
      <c r="D1434" s="2"/>
    </row>
    <row r="1435" spans="3:4" ht="27.75" customHeight="1" x14ac:dyDescent="0.25">
      <c r="C1435" s="2"/>
      <c r="D1435" s="2"/>
    </row>
    <row r="1436" spans="3:4" ht="27.75" customHeight="1" x14ac:dyDescent="0.25">
      <c r="C1436" s="2"/>
      <c r="D1436" s="2"/>
    </row>
    <row r="1437" spans="3:4" ht="27.75" customHeight="1" x14ac:dyDescent="0.25">
      <c r="C1437" s="2"/>
      <c r="D1437" s="2"/>
    </row>
    <row r="1438" spans="3:4" ht="27.75" customHeight="1" x14ac:dyDescent="0.25">
      <c r="C1438" s="2"/>
      <c r="D1438" s="2"/>
    </row>
    <row r="1439" spans="3:4" ht="27.75" customHeight="1" x14ac:dyDescent="0.25">
      <c r="C1439" s="2"/>
      <c r="D1439" s="2"/>
    </row>
    <row r="1440" spans="3:4" ht="27.75" customHeight="1" x14ac:dyDescent="0.25">
      <c r="C1440" s="2"/>
      <c r="D1440" s="2"/>
    </row>
    <row r="1441" spans="3:4" ht="27.75" customHeight="1" x14ac:dyDescent="0.25">
      <c r="C1441" s="2"/>
      <c r="D1441" s="2"/>
    </row>
    <row r="1442" spans="3:4" ht="27.75" customHeight="1" x14ac:dyDescent="0.25">
      <c r="C1442" s="2"/>
      <c r="D1442" s="2"/>
    </row>
    <row r="1443" spans="3:4" ht="27.75" customHeight="1" x14ac:dyDescent="0.25">
      <c r="C1443" s="2"/>
      <c r="D1443" s="2"/>
    </row>
    <row r="1444" spans="3:4" ht="27.75" customHeight="1" x14ac:dyDescent="0.25">
      <c r="C1444" s="2"/>
      <c r="D1444" s="2"/>
    </row>
    <row r="1445" spans="3:4" ht="27.75" customHeight="1" x14ac:dyDescent="0.25">
      <c r="C1445" s="2"/>
      <c r="D1445" s="2"/>
    </row>
    <row r="1446" spans="3:4" ht="27.75" customHeight="1" x14ac:dyDescent="0.25">
      <c r="C1446" s="2"/>
      <c r="D1446" s="2"/>
    </row>
    <row r="1447" spans="3:4" ht="27.75" customHeight="1" x14ac:dyDescent="0.25">
      <c r="C1447" s="2"/>
      <c r="D1447" s="2"/>
    </row>
    <row r="1448" spans="3:4" ht="27.75" customHeight="1" x14ac:dyDescent="0.25">
      <c r="C1448" s="2"/>
      <c r="D1448" s="2"/>
    </row>
    <row r="1449" spans="3:4" ht="27.75" customHeight="1" x14ac:dyDescent="0.25">
      <c r="C1449" s="2"/>
      <c r="D1449" s="2"/>
    </row>
    <row r="1450" spans="3:4" ht="27.75" customHeight="1" x14ac:dyDescent="0.25">
      <c r="C1450" s="2"/>
      <c r="D1450" s="2"/>
    </row>
    <row r="1451" spans="3:4" ht="27.75" customHeight="1" x14ac:dyDescent="0.25">
      <c r="C1451" s="2"/>
      <c r="D1451" s="2"/>
    </row>
    <row r="1452" spans="3:4" ht="27.75" customHeight="1" x14ac:dyDescent="0.25">
      <c r="C1452" s="2"/>
      <c r="D1452" s="2"/>
    </row>
    <row r="1453" spans="3:4" ht="27.75" customHeight="1" x14ac:dyDescent="0.25">
      <c r="C1453" s="2"/>
      <c r="D1453" s="2"/>
    </row>
    <row r="1454" spans="3:4" ht="27.75" customHeight="1" x14ac:dyDescent="0.25">
      <c r="C1454" s="2"/>
      <c r="D1454" s="2"/>
    </row>
    <row r="1455" spans="3:4" ht="27.75" customHeight="1" x14ac:dyDescent="0.25">
      <c r="C1455" s="2"/>
      <c r="D1455" s="2"/>
    </row>
    <row r="1456" spans="3:4" ht="27.75" customHeight="1" x14ac:dyDescent="0.25">
      <c r="C1456" s="2"/>
      <c r="D1456" s="2"/>
    </row>
    <row r="1457" spans="3:4" ht="27.75" customHeight="1" x14ac:dyDescent="0.25">
      <c r="C1457" s="2"/>
      <c r="D1457" s="2"/>
    </row>
    <row r="1458" spans="3:4" ht="27.75" customHeight="1" x14ac:dyDescent="0.25">
      <c r="C1458" s="2"/>
      <c r="D1458" s="2"/>
    </row>
    <row r="1459" spans="3:4" ht="27.75" customHeight="1" x14ac:dyDescent="0.25">
      <c r="C1459" s="2"/>
      <c r="D1459" s="2"/>
    </row>
    <row r="1460" spans="3:4" ht="27.75" customHeight="1" x14ac:dyDescent="0.25">
      <c r="C1460" s="2"/>
      <c r="D1460" s="2"/>
    </row>
    <row r="1461" spans="3:4" ht="27.75" customHeight="1" x14ac:dyDescent="0.25">
      <c r="C1461" s="2"/>
      <c r="D1461" s="2"/>
    </row>
    <row r="1462" spans="3:4" ht="27.75" customHeight="1" x14ac:dyDescent="0.25">
      <c r="C1462" s="2"/>
      <c r="D1462" s="2"/>
    </row>
    <row r="1463" spans="3:4" ht="27.75" customHeight="1" x14ac:dyDescent="0.25">
      <c r="C1463" s="2"/>
      <c r="D1463" s="2"/>
    </row>
    <row r="1464" spans="3:4" ht="27.75" customHeight="1" x14ac:dyDescent="0.25">
      <c r="C1464" s="2"/>
      <c r="D1464" s="2"/>
    </row>
    <row r="1465" spans="3:4" ht="27.75" customHeight="1" x14ac:dyDescent="0.25">
      <c r="C1465" s="2"/>
      <c r="D1465" s="2"/>
    </row>
    <row r="1466" spans="3:4" ht="27.75" customHeight="1" x14ac:dyDescent="0.25">
      <c r="C1466" s="2"/>
      <c r="D1466" s="2"/>
    </row>
    <row r="1467" spans="3:4" ht="27.75" customHeight="1" x14ac:dyDescent="0.25">
      <c r="C1467" s="2"/>
      <c r="D1467" s="2"/>
    </row>
    <row r="1468" spans="3:4" ht="27.75" customHeight="1" x14ac:dyDescent="0.25">
      <c r="C1468" s="2"/>
      <c r="D1468" s="2"/>
    </row>
    <row r="1469" spans="3:4" ht="27.75" customHeight="1" x14ac:dyDescent="0.25">
      <c r="C1469" s="2"/>
      <c r="D1469" s="2"/>
    </row>
    <row r="1470" spans="3:4" ht="27.75" customHeight="1" x14ac:dyDescent="0.25">
      <c r="C1470" s="2"/>
      <c r="D1470" s="2"/>
    </row>
    <row r="1471" spans="3:4" ht="27.75" customHeight="1" x14ac:dyDescent="0.25">
      <c r="C1471" s="2"/>
      <c r="D1471" s="2"/>
    </row>
    <row r="1472" spans="3:4" ht="27.75" customHeight="1" x14ac:dyDescent="0.25">
      <c r="C1472" s="2"/>
      <c r="D1472" s="2"/>
    </row>
    <row r="1473" spans="3:4" ht="27.75" customHeight="1" x14ac:dyDescent="0.25">
      <c r="C1473" s="2"/>
      <c r="D1473" s="2"/>
    </row>
    <row r="1474" spans="3:4" ht="27.75" customHeight="1" x14ac:dyDescent="0.25">
      <c r="C1474" s="2"/>
      <c r="D1474" s="2"/>
    </row>
    <row r="1475" spans="3:4" ht="27.75" customHeight="1" x14ac:dyDescent="0.25">
      <c r="C1475" s="2"/>
      <c r="D1475" s="2"/>
    </row>
    <row r="1476" spans="3:4" ht="27.75" customHeight="1" x14ac:dyDescent="0.25">
      <c r="C1476" s="2"/>
      <c r="D1476" s="2"/>
    </row>
    <row r="1477" spans="3:4" ht="27.75" customHeight="1" x14ac:dyDescent="0.25">
      <c r="C1477" s="2"/>
      <c r="D1477" s="2"/>
    </row>
    <row r="1478" spans="3:4" ht="27.75" customHeight="1" x14ac:dyDescent="0.25">
      <c r="C1478" s="2"/>
      <c r="D1478" s="2"/>
    </row>
    <row r="1479" spans="3:4" ht="27.75" customHeight="1" x14ac:dyDescent="0.25">
      <c r="C1479" s="2"/>
      <c r="D1479" s="2"/>
    </row>
    <row r="1480" spans="3:4" ht="27.75" customHeight="1" x14ac:dyDescent="0.25">
      <c r="C1480" s="2"/>
      <c r="D1480" s="2"/>
    </row>
    <row r="1481" spans="3:4" ht="27.75" customHeight="1" x14ac:dyDescent="0.25">
      <c r="C1481" s="2"/>
      <c r="D1481" s="2"/>
    </row>
    <row r="1482" spans="3:4" ht="27.75" customHeight="1" x14ac:dyDescent="0.25">
      <c r="C1482" s="2"/>
      <c r="D1482" s="2"/>
    </row>
    <row r="1483" spans="3:4" ht="27.75" customHeight="1" x14ac:dyDescent="0.25">
      <c r="C1483" s="2"/>
      <c r="D1483" s="2"/>
    </row>
    <row r="1484" spans="3:4" ht="27.75" customHeight="1" x14ac:dyDescent="0.25">
      <c r="C1484" s="2"/>
      <c r="D1484" s="2"/>
    </row>
    <row r="1485" spans="3:4" ht="27.75" customHeight="1" x14ac:dyDescent="0.25">
      <c r="C1485" s="2"/>
      <c r="D1485" s="2"/>
    </row>
    <row r="1486" spans="3:4" ht="27.75" customHeight="1" x14ac:dyDescent="0.25">
      <c r="C1486" s="2"/>
      <c r="D1486" s="2"/>
    </row>
    <row r="1487" spans="3:4" ht="27.75" customHeight="1" x14ac:dyDescent="0.25">
      <c r="C1487" s="2"/>
      <c r="D1487" s="2"/>
    </row>
    <row r="1488" spans="3:4" ht="27.75" customHeight="1" x14ac:dyDescent="0.25">
      <c r="C1488" s="2"/>
      <c r="D1488" s="2"/>
    </row>
    <row r="1489" spans="3:4" ht="27.75" customHeight="1" x14ac:dyDescent="0.25">
      <c r="C1489" s="2"/>
      <c r="D1489" s="2"/>
    </row>
    <row r="1490" spans="3:4" ht="27.75" customHeight="1" x14ac:dyDescent="0.25">
      <c r="C1490" s="2"/>
      <c r="D1490" s="2"/>
    </row>
    <row r="1491" spans="3:4" ht="27.75" customHeight="1" x14ac:dyDescent="0.25">
      <c r="C1491" s="2"/>
      <c r="D1491" s="2"/>
    </row>
    <row r="1492" spans="3:4" ht="27.75" customHeight="1" x14ac:dyDescent="0.25">
      <c r="C1492" s="2"/>
      <c r="D1492" s="2"/>
    </row>
    <row r="1493" spans="3:4" ht="27.75" customHeight="1" x14ac:dyDescent="0.25">
      <c r="C1493" s="2"/>
      <c r="D1493" s="2"/>
    </row>
    <row r="1494" spans="3:4" ht="27.75" customHeight="1" x14ac:dyDescent="0.25">
      <c r="C1494" s="2"/>
      <c r="D1494" s="2"/>
    </row>
    <row r="1495" spans="3:4" ht="27.75" customHeight="1" x14ac:dyDescent="0.25">
      <c r="C1495" s="2"/>
      <c r="D1495" s="2"/>
    </row>
    <row r="1496" spans="3:4" ht="27.75" customHeight="1" x14ac:dyDescent="0.25">
      <c r="C1496" s="2"/>
      <c r="D1496" s="2"/>
    </row>
    <row r="1497" spans="3:4" ht="27.75" customHeight="1" x14ac:dyDescent="0.25">
      <c r="C1497" s="2"/>
      <c r="D1497" s="2"/>
    </row>
    <row r="1498" spans="3:4" ht="27.75" customHeight="1" x14ac:dyDescent="0.25">
      <c r="C1498" s="2"/>
      <c r="D1498" s="2"/>
    </row>
    <row r="1499" spans="3:4" ht="27.75" customHeight="1" x14ac:dyDescent="0.25">
      <c r="C1499" s="2"/>
      <c r="D1499" s="2"/>
    </row>
    <row r="1500" spans="3:4" ht="27.75" customHeight="1" x14ac:dyDescent="0.25">
      <c r="C1500" s="2"/>
      <c r="D1500" s="2"/>
    </row>
    <row r="1501" spans="3:4" ht="27.75" customHeight="1" x14ac:dyDescent="0.25">
      <c r="C1501" s="2"/>
      <c r="D1501" s="2"/>
    </row>
    <row r="1502" spans="3:4" ht="27.75" customHeight="1" x14ac:dyDescent="0.25">
      <c r="C1502" s="2"/>
      <c r="D1502" s="2"/>
    </row>
    <row r="1503" spans="3:4" ht="27.75" customHeight="1" x14ac:dyDescent="0.25">
      <c r="C1503" s="2"/>
      <c r="D1503" s="2"/>
    </row>
    <row r="1504" spans="3:4" ht="27.75" customHeight="1" x14ac:dyDescent="0.25">
      <c r="C1504" s="2"/>
      <c r="D1504" s="2"/>
    </row>
    <row r="1505" spans="3:4" ht="27.75" customHeight="1" x14ac:dyDescent="0.25">
      <c r="C1505" s="2"/>
      <c r="D1505" s="2"/>
    </row>
    <row r="1506" spans="3:4" ht="27.75" customHeight="1" x14ac:dyDescent="0.25">
      <c r="C1506" s="2"/>
      <c r="D1506" s="2"/>
    </row>
    <row r="1507" spans="3:4" ht="27.75" customHeight="1" x14ac:dyDescent="0.25">
      <c r="C1507" s="2"/>
      <c r="D1507" s="2"/>
    </row>
    <row r="1508" spans="3:4" ht="27.75" customHeight="1" x14ac:dyDescent="0.25">
      <c r="C1508" s="2"/>
      <c r="D1508" s="2"/>
    </row>
    <row r="1509" spans="3:4" ht="27.75" customHeight="1" x14ac:dyDescent="0.25">
      <c r="C1509" s="2"/>
      <c r="D1509" s="2"/>
    </row>
    <row r="1510" spans="3:4" ht="27.75" customHeight="1" x14ac:dyDescent="0.25">
      <c r="C1510" s="2"/>
      <c r="D1510" s="2"/>
    </row>
    <row r="1511" spans="3:4" ht="27.75" customHeight="1" x14ac:dyDescent="0.25">
      <c r="C1511" s="2"/>
      <c r="D1511" s="2"/>
    </row>
    <row r="1512" spans="3:4" ht="27.75" customHeight="1" x14ac:dyDescent="0.25">
      <c r="C1512" s="2"/>
      <c r="D1512" s="2"/>
    </row>
    <row r="1513" spans="3:4" ht="27.75" customHeight="1" x14ac:dyDescent="0.25">
      <c r="C1513" s="2"/>
      <c r="D1513" s="2"/>
    </row>
    <row r="1514" spans="3:4" ht="27.75" customHeight="1" x14ac:dyDescent="0.25">
      <c r="C1514" s="2"/>
      <c r="D1514" s="2"/>
    </row>
    <row r="1515" spans="3:4" ht="27.75" customHeight="1" x14ac:dyDescent="0.25">
      <c r="C1515" s="2"/>
      <c r="D1515" s="2"/>
    </row>
    <row r="1516" spans="3:4" ht="27.75" customHeight="1" x14ac:dyDescent="0.25">
      <c r="C1516" s="2"/>
      <c r="D1516" s="2"/>
    </row>
    <row r="1517" spans="3:4" ht="27.75" customHeight="1" x14ac:dyDescent="0.25">
      <c r="C1517" s="2"/>
      <c r="D1517" s="2"/>
    </row>
    <row r="1518" spans="3:4" ht="27.75" customHeight="1" x14ac:dyDescent="0.25">
      <c r="C1518" s="2"/>
      <c r="D1518" s="2"/>
    </row>
    <row r="1519" spans="3:4" ht="27.75" customHeight="1" x14ac:dyDescent="0.25">
      <c r="C1519" s="2"/>
      <c r="D1519" s="2"/>
    </row>
    <row r="1520" spans="3:4" ht="27.75" customHeight="1" x14ac:dyDescent="0.25">
      <c r="C1520" s="2"/>
      <c r="D1520" s="2"/>
    </row>
    <row r="1521" spans="3:4" ht="27.75" customHeight="1" x14ac:dyDescent="0.25">
      <c r="C1521" s="2"/>
      <c r="D1521" s="2"/>
    </row>
    <row r="1522" spans="3:4" ht="27.75" customHeight="1" x14ac:dyDescent="0.25">
      <c r="C1522" s="2"/>
      <c r="D1522" s="2"/>
    </row>
    <row r="1523" spans="3:4" ht="27.75" customHeight="1" x14ac:dyDescent="0.25">
      <c r="C1523" s="2"/>
      <c r="D1523" s="2"/>
    </row>
    <row r="1524" spans="3:4" ht="27.75" customHeight="1" x14ac:dyDescent="0.25">
      <c r="C1524" s="2"/>
      <c r="D1524" s="2"/>
    </row>
    <row r="1525" spans="3:4" ht="27.75" customHeight="1" x14ac:dyDescent="0.25">
      <c r="C1525" s="2"/>
      <c r="D1525" s="2"/>
    </row>
    <row r="1526" spans="3:4" ht="27.75" customHeight="1" x14ac:dyDescent="0.25">
      <c r="C1526" s="2"/>
      <c r="D1526" s="2"/>
    </row>
    <row r="1527" spans="3:4" ht="27.75" customHeight="1" x14ac:dyDescent="0.25">
      <c r="C1527" s="2"/>
      <c r="D1527" s="2"/>
    </row>
    <row r="1528" spans="3:4" ht="27.75" customHeight="1" x14ac:dyDescent="0.25">
      <c r="C1528" s="2"/>
      <c r="D1528" s="2"/>
    </row>
    <row r="1529" spans="3:4" ht="27.75" customHeight="1" x14ac:dyDescent="0.25">
      <c r="C1529" s="2"/>
      <c r="D1529" s="2"/>
    </row>
    <row r="1530" spans="3:4" ht="27.75" customHeight="1" x14ac:dyDescent="0.25">
      <c r="C1530" s="2"/>
      <c r="D1530" s="2"/>
    </row>
    <row r="1531" spans="3:4" ht="27.75" customHeight="1" x14ac:dyDescent="0.25">
      <c r="C1531" s="2"/>
      <c r="D1531" s="2"/>
    </row>
    <row r="1532" spans="3:4" ht="27.75" customHeight="1" x14ac:dyDescent="0.25">
      <c r="C1532" s="2"/>
      <c r="D1532" s="2"/>
    </row>
    <row r="1533" spans="3:4" ht="27.75" customHeight="1" x14ac:dyDescent="0.25">
      <c r="C1533" s="2"/>
      <c r="D1533" s="2"/>
    </row>
    <row r="1534" spans="3:4" ht="27.75" customHeight="1" x14ac:dyDescent="0.25">
      <c r="C1534" s="2"/>
      <c r="D1534" s="2"/>
    </row>
    <row r="1535" spans="3:4" ht="27.75" customHeight="1" x14ac:dyDescent="0.25">
      <c r="C1535" s="2"/>
      <c r="D1535" s="2"/>
    </row>
    <row r="1536" spans="3:4" ht="27.75" customHeight="1" x14ac:dyDescent="0.25">
      <c r="C1536" s="2"/>
      <c r="D1536" s="2"/>
    </row>
    <row r="1537" spans="3:4" ht="27.75" customHeight="1" x14ac:dyDescent="0.25">
      <c r="C1537" s="2"/>
      <c r="D1537" s="2"/>
    </row>
    <row r="1538" spans="3:4" ht="27.75" customHeight="1" x14ac:dyDescent="0.25">
      <c r="C1538" s="2"/>
      <c r="D1538" s="2"/>
    </row>
    <row r="1539" spans="3:4" ht="27.75" customHeight="1" x14ac:dyDescent="0.25">
      <c r="C1539" s="2"/>
      <c r="D1539" s="2"/>
    </row>
    <row r="1540" spans="3:4" ht="27.75" customHeight="1" x14ac:dyDescent="0.25">
      <c r="C1540" s="2"/>
      <c r="D1540" s="2"/>
    </row>
    <row r="1541" spans="3:4" ht="27.75" customHeight="1" x14ac:dyDescent="0.25">
      <c r="C1541" s="2"/>
      <c r="D1541" s="2"/>
    </row>
    <row r="1542" spans="3:4" ht="27.75" customHeight="1" x14ac:dyDescent="0.25">
      <c r="C1542" s="2"/>
      <c r="D1542" s="2"/>
    </row>
    <row r="1543" spans="3:4" ht="27.75" customHeight="1" x14ac:dyDescent="0.25">
      <c r="C1543" s="2"/>
      <c r="D1543" s="2"/>
    </row>
    <row r="1544" spans="3:4" ht="27.75" customHeight="1" x14ac:dyDescent="0.25">
      <c r="C1544" s="2"/>
      <c r="D1544" s="2"/>
    </row>
    <row r="1545" spans="3:4" ht="27.75" customHeight="1" x14ac:dyDescent="0.25">
      <c r="C1545" s="2"/>
      <c r="D1545" s="2"/>
    </row>
    <row r="1546" spans="3:4" ht="27.75" customHeight="1" x14ac:dyDescent="0.25">
      <c r="C1546" s="2"/>
      <c r="D1546" s="2"/>
    </row>
    <row r="1547" spans="3:4" ht="27.75" customHeight="1" x14ac:dyDescent="0.25">
      <c r="C1547" s="2"/>
      <c r="D1547" s="2"/>
    </row>
    <row r="1548" spans="3:4" ht="27.75" customHeight="1" x14ac:dyDescent="0.25">
      <c r="C1548" s="2"/>
      <c r="D1548" s="2"/>
    </row>
    <row r="1549" spans="3:4" ht="27.75" customHeight="1" x14ac:dyDescent="0.25">
      <c r="C1549" s="2"/>
      <c r="D1549" s="2"/>
    </row>
    <row r="1550" spans="3:4" ht="27.75" customHeight="1" x14ac:dyDescent="0.25">
      <c r="C1550" s="2"/>
      <c r="D1550" s="2"/>
    </row>
    <row r="1551" spans="3:4" ht="27.75" customHeight="1" x14ac:dyDescent="0.25">
      <c r="C1551" s="2"/>
      <c r="D1551" s="2"/>
    </row>
    <row r="1552" spans="3:4" ht="27.75" customHeight="1" x14ac:dyDescent="0.25">
      <c r="C1552" s="2"/>
      <c r="D1552" s="2"/>
    </row>
    <row r="1553" spans="3:4" ht="27.75" customHeight="1" x14ac:dyDescent="0.25">
      <c r="C1553" s="2"/>
      <c r="D1553" s="2"/>
    </row>
    <row r="1554" spans="3:4" ht="27.75" customHeight="1" x14ac:dyDescent="0.25">
      <c r="C1554" s="2"/>
      <c r="D1554" s="2"/>
    </row>
    <row r="1555" spans="3:4" ht="27.75" customHeight="1" x14ac:dyDescent="0.25">
      <c r="C1555" s="2"/>
      <c r="D1555" s="2"/>
    </row>
    <row r="1556" spans="3:4" ht="27.75" customHeight="1" x14ac:dyDescent="0.25">
      <c r="C1556" s="2"/>
      <c r="D1556" s="2"/>
    </row>
    <row r="1557" spans="3:4" ht="27.75" customHeight="1" x14ac:dyDescent="0.25">
      <c r="C1557" s="2"/>
      <c r="D1557" s="2"/>
    </row>
    <row r="1558" spans="3:4" ht="27.75" customHeight="1" x14ac:dyDescent="0.25">
      <c r="C1558" s="2"/>
      <c r="D1558" s="2"/>
    </row>
    <row r="1559" spans="3:4" ht="27.75" customHeight="1" x14ac:dyDescent="0.25">
      <c r="C1559" s="2"/>
      <c r="D1559" s="2"/>
    </row>
    <row r="1560" spans="3:4" ht="27.75" customHeight="1" x14ac:dyDescent="0.25">
      <c r="C1560" s="2"/>
      <c r="D1560" s="2"/>
    </row>
    <row r="1561" spans="3:4" ht="27.75" customHeight="1" x14ac:dyDescent="0.25">
      <c r="C1561" s="2"/>
      <c r="D1561" s="2"/>
    </row>
    <row r="1562" spans="3:4" ht="27.75" customHeight="1" x14ac:dyDescent="0.25">
      <c r="C1562" s="2"/>
      <c r="D1562" s="2"/>
    </row>
    <row r="1563" spans="3:4" ht="27.75" customHeight="1" x14ac:dyDescent="0.25">
      <c r="C1563" s="2"/>
      <c r="D1563" s="2"/>
    </row>
    <row r="1564" spans="3:4" ht="27.75" customHeight="1" x14ac:dyDescent="0.25">
      <c r="C1564" s="2"/>
      <c r="D1564" s="2"/>
    </row>
    <row r="1565" spans="3:4" ht="27.75" customHeight="1" x14ac:dyDescent="0.25">
      <c r="C1565" s="2"/>
      <c r="D1565" s="2"/>
    </row>
    <row r="1566" spans="3:4" ht="27.75" customHeight="1" x14ac:dyDescent="0.25">
      <c r="C1566" s="2"/>
      <c r="D1566" s="2"/>
    </row>
    <row r="1567" spans="3:4" ht="27.75" customHeight="1" x14ac:dyDescent="0.25">
      <c r="C1567" s="2"/>
      <c r="D1567" s="2"/>
    </row>
    <row r="1568" spans="3:4" ht="27.75" customHeight="1" x14ac:dyDescent="0.25">
      <c r="C1568" s="2"/>
      <c r="D1568" s="2"/>
    </row>
    <row r="1569" spans="3:4" ht="27.75" customHeight="1" x14ac:dyDescent="0.25">
      <c r="C1569" s="2"/>
      <c r="D1569" s="2"/>
    </row>
    <row r="1570" spans="3:4" ht="27.75" customHeight="1" x14ac:dyDescent="0.25">
      <c r="C1570" s="2"/>
      <c r="D1570" s="2"/>
    </row>
    <row r="1571" spans="3:4" ht="27.75" customHeight="1" x14ac:dyDescent="0.25">
      <c r="C1571" s="2"/>
      <c r="D1571" s="2"/>
    </row>
    <row r="1572" spans="3:4" ht="27.75" customHeight="1" x14ac:dyDescent="0.25">
      <c r="C1572" s="2"/>
      <c r="D1572" s="2"/>
    </row>
    <row r="1573" spans="3:4" ht="27.75" customHeight="1" x14ac:dyDescent="0.25">
      <c r="C1573" s="2"/>
      <c r="D1573" s="2"/>
    </row>
    <row r="1574" spans="3:4" ht="27.75" customHeight="1" x14ac:dyDescent="0.25">
      <c r="C1574" s="2"/>
      <c r="D1574" s="2"/>
    </row>
    <row r="1575" spans="3:4" ht="27.75" customHeight="1" x14ac:dyDescent="0.25">
      <c r="C1575" s="2"/>
      <c r="D1575" s="2"/>
    </row>
    <row r="1576" spans="3:4" ht="27.75" customHeight="1" x14ac:dyDescent="0.25">
      <c r="C1576" s="2"/>
      <c r="D1576" s="2"/>
    </row>
    <row r="1577" spans="3:4" ht="27.75" customHeight="1" x14ac:dyDescent="0.25">
      <c r="C1577" s="2"/>
      <c r="D1577" s="2"/>
    </row>
    <row r="1578" spans="3:4" ht="27.75" customHeight="1" x14ac:dyDescent="0.25">
      <c r="C1578" s="2"/>
      <c r="D1578" s="2"/>
    </row>
    <row r="1579" spans="3:4" ht="27.75" customHeight="1" x14ac:dyDescent="0.25">
      <c r="C1579" s="2"/>
      <c r="D1579" s="2"/>
    </row>
    <row r="1580" spans="3:4" ht="27.75" customHeight="1" x14ac:dyDescent="0.25">
      <c r="C1580" s="2"/>
      <c r="D1580" s="2"/>
    </row>
    <row r="1581" spans="3:4" ht="27.75" customHeight="1" x14ac:dyDescent="0.25">
      <c r="C1581" s="2"/>
      <c r="D1581" s="2"/>
    </row>
    <row r="1582" spans="3:4" ht="27.75" customHeight="1" x14ac:dyDescent="0.25">
      <c r="C1582" s="2"/>
      <c r="D1582" s="2"/>
    </row>
    <row r="1583" spans="3:4" ht="27.75" customHeight="1" x14ac:dyDescent="0.25">
      <c r="C1583" s="2"/>
      <c r="D1583" s="2"/>
    </row>
    <row r="1584" spans="3:4" ht="27.75" customHeight="1" x14ac:dyDescent="0.25">
      <c r="C1584" s="2"/>
      <c r="D1584" s="2"/>
    </row>
    <row r="1585" spans="3:4" ht="27.75" customHeight="1" x14ac:dyDescent="0.25">
      <c r="C1585" s="2"/>
      <c r="D1585" s="2"/>
    </row>
    <row r="1586" spans="3:4" ht="27.75" customHeight="1" x14ac:dyDescent="0.25">
      <c r="C1586" s="2"/>
      <c r="D1586" s="2"/>
    </row>
    <row r="1587" spans="3:4" ht="27.75" customHeight="1" x14ac:dyDescent="0.25">
      <c r="C1587" s="2"/>
      <c r="D1587" s="2"/>
    </row>
    <row r="1588" spans="3:4" ht="27.75" customHeight="1" x14ac:dyDescent="0.25">
      <c r="C1588" s="2"/>
      <c r="D1588" s="2"/>
    </row>
    <row r="1589" spans="3:4" ht="27.75" customHeight="1" x14ac:dyDescent="0.25">
      <c r="C1589" s="2"/>
      <c r="D1589" s="2"/>
    </row>
    <row r="1590" spans="3:4" ht="27.75" customHeight="1" x14ac:dyDescent="0.25">
      <c r="C1590" s="2"/>
      <c r="D1590" s="2"/>
    </row>
    <row r="1591" spans="3:4" ht="27.75" customHeight="1" x14ac:dyDescent="0.25">
      <c r="C1591" s="2"/>
      <c r="D1591" s="2"/>
    </row>
    <row r="1592" spans="3:4" ht="27.75" customHeight="1" x14ac:dyDescent="0.25">
      <c r="C1592" s="2"/>
      <c r="D1592" s="2"/>
    </row>
    <row r="1593" spans="3:4" ht="27.75" customHeight="1" x14ac:dyDescent="0.25">
      <c r="C1593" s="2"/>
      <c r="D1593" s="2"/>
    </row>
    <row r="1594" spans="3:4" ht="27.75" customHeight="1" x14ac:dyDescent="0.25">
      <c r="C1594" s="2"/>
      <c r="D1594" s="2"/>
    </row>
    <row r="1595" spans="3:4" ht="27.75" customHeight="1" x14ac:dyDescent="0.25">
      <c r="C1595" s="2"/>
      <c r="D1595" s="2"/>
    </row>
    <row r="1596" spans="3:4" ht="27.75" customHeight="1" x14ac:dyDescent="0.25">
      <c r="C1596" s="2"/>
      <c r="D1596" s="2"/>
    </row>
    <row r="1597" spans="3:4" ht="27.75" customHeight="1" x14ac:dyDescent="0.25">
      <c r="C1597" s="2"/>
      <c r="D1597" s="2"/>
    </row>
    <row r="1598" spans="3:4" ht="27.75" customHeight="1" x14ac:dyDescent="0.25">
      <c r="C1598" s="2"/>
      <c r="D1598" s="2"/>
    </row>
    <row r="1599" spans="3:4" ht="27.75" customHeight="1" x14ac:dyDescent="0.25">
      <c r="C1599" s="2"/>
      <c r="D1599" s="2"/>
    </row>
    <row r="1600" spans="3:4" ht="27.75" customHeight="1" x14ac:dyDescent="0.25">
      <c r="C1600" s="2"/>
      <c r="D1600" s="2"/>
    </row>
    <row r="1601" spans="3:4" ht="27.75" customHeight="1" x14ac:dyDescent="0.25">
      <c r="C1601" s="2"/>
      <c r="D1601" s="2"/>
    </row>
    <row r="1602" spans="3:4" ht="27.75" customHeight="1" x14ac:dyDescent="0.25">
      <c r="C1602" s="2"/>
      <c r="D1602" s="2"/>
    </row>
    <row r="1603" spans="3:4" ht="27.75" customHeight="1" x14ac:dyDescent="0.25">
      <c r="C1603" s="2"/>
      <c r="D1603" s="2"/>
    </row>
    <row r="1604" spans="3:4" ht="27.75" customHeight="1" x14ac:dyDescent="0.25">
      <c r="C1604" s="2"/>
      <c r="D1604" s="2"/>
    </row>
    <row r="1605" spans="3:4" ht="27.75" customHeight="1" x14ac:dyDescent="0.25">
      <c r="C1605" s="2"/>
      <c r="D1605" s="2"/>
    </row>
    <row r="1606" spans="3:4" ht="27.75" customHeight="1" x14ac:dyDescent="0.25">
      <c r="C1606" s="2"/>
      <c r="D1606" s="2"/>
    </row>
    <row r="1607" spans="3:4" ht="27.75" customHeight="1" x14ac:dyDescent="0.25">
      <c r="C1607" s="2"/>
      <c r="D1607" s="2"/>
    </row>
    <row r="1608" spans="3:4" ht="27.75" customHeight="1" x14ac:dyDescent="0.25">
      <c r="C1608" s="2"/>
      <c r="D1608" s="2"/>
    </row>
    <row r="1609" spans="3:4" ht="27.75" customHeight="1" x14ac:dyDescent="0.25">
      <c r="C1609" s="2"/>
      <c r="D1609" s="2"/>
    </row>
    <row r="1610" spans="3:4" ht="27.75" customHeight="1" x14ac:dyDescent="0.25">
      <c r="C1610" s="2"/>
      <c r="D1610" s="2"/>
    </row>
    <row r="1611" spans="3:4" ht="27.75" customHeight="1" x14ac:dyDescent="0.25">
      <c r="C1611" s="2"/>
      <c r="D1611" s="2"/>
    </row>
    <row r="1612" spans="3:4" ht="27.75" customHeight="1" x14ac:dyDescent="0.25">
      <c r="C1612" s="2"/>
      <c r="D1612" s="2"/>
    </row>
    <row r="1613" spans="3:4" ht="27.75" customHeight="1" x14ac:dyDescent="0.25">
      <c r="C1613" s="2"/>
      <c r="D1613" s="2"/>
    </row>
    <row r="1614" spans="3:4" ht="27.75" customHeight="1" x14ac:dyDescent="0.25">
      <c r="C1614" s="2"/>
      <c r="D1614" s="2"/>
    </row>
    <row r="1615" spans="3:4" ht="27.75" customHeight="1" x14ac:dyDescent="0.25">
      <c r="C1615" s="2"/>
      <c r="D1615" s="2"/>
    </row>
    <row r="1616" spans="3:4" ht="27.75" customHeight="1" x14ac:dyDescent="0.25">
      <c r="C1616" s="2"/>
      <c r="D1616" s="2"/>
    </row>
    <row r="1617" spans="3:4" ht="27.75" customHeight="1" x14ac:dyDescent="0.25">
      <c r="C1617" s="2"/>
      <c r="D1617" s="2"/>
    </row>
    <row r="1618" spans="3:4" ht="27.75" customHeight="1" x14ac:dyDescent="0.25">
      <c r="C1618" s="2"/>
      <c r="D1618" s="2"/>
    </row>
    <row r="1619" spans="3:4" ht="27.75" customHeight="1" x14ac:dyDescent="0.25">
      <c r="C1619" s="2"/>
      <c r="D1619" s="2"/>
    </row>
    <row r="1620" spans="3:4" ht="27.75" customHeight="1" x14ac:dyDescent="0.25">
      <c r="C1620" s="2"/>
      <c r="D1620" s="2"/>
    </row>
    <row r="1621" spans="3:4" ht="27.75" customHeight="1" x14ac:dyDescent="0.25">
      <c r="C1621" s="2"/>
      <c r="D1621" s="2"/>
    </row>
    <row r="1622" spans="3:4" ht="27.75" customHeight="1" x14ac:dyDescent="0.25">
      <c r="C1622" s="2"/>
      <c r="D1622" s="2"/>
    </row>
    <row r="1623" spans="3:4" ht="27.75" customHeight="1" x14ac:dyDescent="0.25">
      <c r="C1623" s="2"/>
      <c r="D1623" s="2"/>
    </row>
    <row r="1624" spans="3:4" ht="27.75" customHeight="1" x14ac:dyDescent="0.25">
      <c r="C1624" s="2"/>
      <c r="D1624" s="2"/>
    </row>
    <row r="1625" spans="3:4" ht="27.75" customHeight="1" x14ac:dyDescent="0.25">
      <c r="C1625" s="2"/>
      <c r="D1625" s="2"/>
    </row>
    <row r="1626" spans="3:4" ht="27.75" customHeight="1" x14ac:dyDescent="0.25">
      <c r="C1626" s="2"/>
      <c r="D1626" s="2"/>
    </row>
    <row r="1627" spans="3:4" ht="27.75" customHeight="1" x14ac:dyDescent="0.25">
      <c r="C1627" s="2"/>
      <c r="D1627" s="2"/>
    </row>
    <row r="1628" spans="3:4" ht="27.75" customHeight="1" x14ac:dyDescent="0.25">
      <c r="C1628" s="2"/>
      <c r="D1628" s="2"/>
    </row>
    <row r="1629" spans="3:4" ht="27.75" customHeight="1" x14ac:dyDescent="0.25">
      <c r="C1629" s="2"/>
      <c r="D1629" s="2"/>
    </row>
    <row r="1630" spans="3:4" ht="27.75" customHeight="1" x14ac:dyDescent="0.25">
      <c r="C1630" s="2"/>
      <c r="D1630" s="2"/>
    </row>
    <row r="1631" spans="3:4" ht="27.75" customHeight="1" x14ac:dyDescent="0.25">
      <c r="C1631" s="2"/>
      <c r="D1631" s="2"/>
    </row>
    <row r="1632" spans="3:4" ht="27.75" customHeight="1" x14ac:dyDescent="0.25">
      <c r="C1632" s="2"/>
      <c r="D1632" s="2"/>
    </row>
    <row r="1633" spans="3:4" ht="27.75" customHeight="1" x14ac:dyDescent="0.25">
      <c r="C1633" s="2"/>
      <c r="D1633" s="2"/>
    </row>
    <row r="1634" spans="3:4" ht="27.75" customHeight="1" x14ac:dyDescent="0.25">
      <c r="C1634" s="2"/>
      <c r="D1634" s="2"/>
    </row>
    <row r="1635" spans="3:4" ht="27.75" customHeight="1" x14ac:dyDescent="0.25">
      <c r="C1635" s="2"/>
      <c r="D1635" s="2"/>
    </row>
    <row r="1636" spans="3:4" ht="27.75" customHeight="1" x14ac:dyDescent="0.25">
      <c r="C1636" s="2"/>
      <c r="D1636" s="2"/>
    </row>
    <row r="1637" spans="3:4" ht="27.75" customHeight="1" x14ac:dyDescent="0.25">
      <c r="C1637" s="2"/>
      <c r="D1637" s="2"/>
    </row>
    <row r="1638" spans="3:4" ht="27.75" customHeight="1" x14ac:dyDescent="0.25">
      <c r="C1638" s="2"/>
      <c r="D1638" s="2"/>
    </row>
    <row r="1639" spans="3:4" ht="27.75" customHeight="1" x14ac:dyDescent="0.25">
      <c r="C1639" s="2"/>
      <c r="D1639" s="2"/>
    </row>
    <row r="1640" spans="3:4" ht="27.75" customHeight="1" x14ac:dyDescent="0.25">
      <c r="C1640" s="2"/>
      <c r="D1640" s="2"/>
    </row>
    <row r="1641" spans="3:4" ht="27.75" customHeight="1" x14ac:dyDescent="0.25">
      <c r="C1641" s="2"/>
      <c r="D1641" s="2"/>
    </row>
    <row r="1642" spans="3:4" ht="27.75" customHeight="1" x14ac:dyDescent="0.25">
      <c r="C1642" s="2"/>
      <c r="D1642" s="2"/>
    </row>
    <row r="1643" spans="3:4" ht="27.75" customHeight="1" x14ac:dyDescent="0.25">
      <c r="C1643" s="2"/>
      <c r="D1643" s="2"/>
    </row>
    <row r="1644" spans="3:4" ht="27.75" customHeight="1" x14ac:dyDescent="0.25">
      <c r="C1644" s="2"/>
      <c r="D1644" s="2"/>
    </row>
    <row r="1645" spans="3:4" ht="27.75" customHeight="1" x14ac:dyDescent="0.25">
      <c r="C1645" s="2"/>
      <c r="D1645" s="2"/>
    </row>
    <row r="1646" spans="3:4" ht="27.75" customHeight="1" x14ac:dyDescent="0.25">
      <c r="C1646" s="2"/>
      <c r="D1646" s="2"/>
    </row>
    <row r="1647" spans="3:4" ht="27.75" customHeight="1" x14ac:dyDescent="0.25">
      <c r="C1647" s="2"/>
      <c r="D1647" s="2"/>
    </row>
    <row r="1648" spans="3:4" ht="27.75" customHeight="1" x14ac:dyDescent="0.25">
      <c r="C1648" s="2"/>
      <c r="D1648" s="2"/>
    </row>
    <row r="1649" spans="3:4" ht="27.75" customHeight="1" x14ac:dyDescent="0.25">
      <c r="C1649" s="2"/>
      <c r="D1649" s="2"/>
    </row>
    <row r="1650" spans="3:4" ht="27.75" customHeight="1" x14ac:dyDescent="0.25">
      <c r="C1650" s="2"/>
      <c r="D1650" s="2"/>
    </row>
    <row r="1651" spans="3:4" ht="27.75" customHeight="1" x14ac:dyDescent="0.25">
      <c r="C1651" s="2"/>
      <c r="D1651" s="2"/>
    </row>
    <row r="1652" spans="3:4" ht="27.75" customHeight="1" x14ac:dyDescent="0.25">
      <c r="C1652" s="2"/>
      <c r="D1652" s="2"/>
    </row>
    <row r="1653" spans="3:4" ht="27.75" customHeight="1" x14ac:dyDescent="0.25">
      <c r="C1653" s="2"/>
      <c r="D1653" s="2"/>
    </row>
    <row r="1654" spans="3:4" ht="27.75" customHeight="1" x14ac:dyDescent="0.25">
      <c r="C1654" s="2"/>
      <c r="D1654" s="2"/>
    </row>
    <row r="1655" spans="3:4" ht="27.75" customHeight="1" x14ac:dyDescent="0.25">
      <c r="C1655" s="2"/>
      <c r="D1655" s="2"/>
    </row>
    <row r="1656" spans="3:4" ht="27.75" customHeight="1" x14ac:dyDescent="0.25">
      <c r="C1656" s="2"/>
      <c r="D1656" s="2"/>
    </row>
    <row r="1657" spans="3:4" ht="27.75" customHeight="1" x14ac:dyDescent="0.25">
      <c r="C1657" s="2"/>
      <c r="D1657" s="2"/>
    </row>
    <row r="1658" spans="3:4" ht="27.75" customHeight="1" x14ac:dyDescent="0.25">
      <c r="C1658" s="2"/>
      <c r="D1658" s="2"/>
    </row>
    <row r="1659" spans="3:4" ht="27.75" customHeight="1" x14ac:dyDescent="0.25">
      <c r="C1659" s="2"/>
      <c r="D1659" s="2"/>
    </row>
    <row r="1660" spans="3:4" ht="27.75" customHeight="1" x14ac:dyDescent="0.25">
      <c r="C1660" s="2"/>
      <c r="D1660" s="2"/>
    </row>
    <row r="1661" spans="3:4" ht="27.75" customHeight="1" x14ac:dyDescent="0.25">
      <c r="C1661" s="2"/>
      <c r="D1661" s="2"/>
    </row>
    <row r="1662" spans="3:4" ht="27.75" customHeight="1" x14ac:dyDescent="0.25">
      <c r="C1662" s="2"/>
      <c r="D1662" s="2"/>
    </row>
    <row r="1663" spans="3:4" ht="27.75" customHeight="1" x14ac:dyDescent="0.25">
      <c r="C1663" s="2"/>
      <c r="D1663" s="2"/>
    </row>
    <row r="1664" spans="3:4" ht="27.75" customHeight="1" x14ac:dyDescent="0.25">
      <c r="C1664" s="2"/>
      <c r="D1664" s="2"/>
    </row>
    <row r="1665" spans="3:4" ht="27.75" customHeight="1" x14ac:dyDescent="0.25">
      <c r="C1665" s="2"/>
      <c r="D1665" s="2"/>
    </row>
    <row r="1666" spans="3:4" ht="27.75" customHeight="1" x14ac:dyDescent="0.25">
      <c r="C1666" s="2"/>
      <c r="D1666" s="2"/>
    </row>
    <row r="1667" spans="3:4" ht="27.75" customHeight="1" x14ac:dyDescent="0.25">
      <c r="C1667" s="2"/>
      <c r="D1667" s="2"/>
    </row>
    <row r="1668" spans="3:4" ht="27.75" customHeight="1" x14ac:dyDescent="0.25">
      <c r="C1668" s="2"/>
      <c r="D1668" s="2"/>
    </row>
    <row r="1669" spans="3:4" ht="27.75" customHeight="1" x14ac:dyDescent="0.25">
      <c r="C1669" s="2"/>
      <c r="D1669" s="2"/>
    </row>
    <row r="1670" spans="3:4" ht="27.75" customHeight="1" x14ac:dyDescent="0.25">
      <c r="C1670" s="2"/>
      <c r="D1670" s="2"/>
    </row>
    <row r="1671" spans="3:4" ht="27.75" customHeight="1" x14ac:dyDescent="0.25">
      <c r="C1671" s="2"/>
      <c r="D1671" s="2"/>
    </row>
    <row r="1672" spans="3:4" ht="27.75" customHeight="1" x14ac:dyDescent="0.25">
      <c r="C1672" s="2"/>
      <c r="D1672" s="2"/>
    </row>
    <row r="1673" spans="3:4" ht="27.75" customHeight="1" x14ac:dyDescent="0.25">
      <c r="C1673" s="2"/>
      <c r="D1673" s="2"/>
    </row>
    <row r="1674" spans="3:4" ht="27.75" customHeight="1" x14ac:dyDescent="0.25">
      <c r="C1674" s="2"/>
      <c r="D1674" s="2"/>
    </row>
    <row r="1675" spans="3:4" ht="27.75" customHeight="1" x14ac:dyDescent="0.25">
      <c r="C1675" s="2"/>
      <c r="D1675" s="2"/>
    </row>
    <row r="1676" spans="3:4" ht="27.75" customHeight="1" x14ac:dyDescent="0.25">
      <c r="C1676" s="2"/>
      <c r="D1676" s="2"/>
    </row>
    <row r="1677" spans="3:4" ht="27.75" customHeight="1" x14ac:dyDescent="0.25">
      <c r="C1677" s="2"/>
      <c r="D1677" s="2"/>
    </row>
    <row r="1678" spans="3:4" ht="27.75" customHeight="1" x14ac:dyDescent="0.25">
      <c r="C1678" s="2"/>
      <c r="D1678" s="2"/>
    </row>
    <row r="1679" spans="3:4" ht="27.75" customHeight="1" x14ac:dyDescent="0.25">
      <c r="C1679" s="2"/>
      <c r="D1679" s="2"/>
    </row>
    <row r="1680" spans="3:4" ht="27.75" customHeight="1" x14ac:dyDescent="0.25">
      <c r="C1680" s="2"/>
      <c r="D1680" s="2"/>
    </row>
    <row r="1681" spans="3:4" ht="27.75" customHeight="1" x14ac:dyDescent="0.25">
      <c r="C1681" s="2"/>
      <c r="D1681" s="2"/>
    </row>
    <row r="1682" spans="3:4" ht="27.75" customHeight="1" x14ac:dyDescent="0.25">
      <c r="C1682" s="2"/>
      <c r="D1682" s="2"/>
    </row>
    <row r="1683" spans="3:4" ht="27.75" customHeight="1" x14ac:dyDescent="0.25">
      <c r="C1683" s="2"/>
      <c r="D1683" s="2"/>
    </row>
    <row r="1684" spans="3:4" ht="27.75" customHeight="1" x14ac:dyDescent="0.25">
      <c r="C1684" s="2"/>
      <c r="D1684" s="2"/>
    </row>
    <row r="1685" spans="3:4" ht="27.75" customHeight="1" x14ac:dyDescent="0.25">
      <c r="C1685" s="2"/>
      <c r="D1685" s="2"/>
    </row>
    <row r="1686" spans="3:4" ht="27.75" customHeight="1" x14ac:dyDescent="0.25">
      <c r="C1686" s="2"/>
      <c r="D1686" s="2"/>
    </row>
    <row r="1687" spans="3:4" ht="27.75" customHeight="1" x14ac:dyDescent="0.25">
      <c r="C1687" s="2"/>
      <c r="D1687" s="2"/>
    </row>
    <row r="1688" spans="3:4" ht="27.75" customHeight="1" x14ac:dyDescent="0.25">
      <c r="C1688" s="2"/>
      <c r="D1688" s="2"/>
    </row>
    <row r="1689" spans="3:4" ht="27.75" customHeight="1" x14ac:dyDescent="0.25">
      <c r="C1689" s="2"/>
      <c r="D1689" s="2"/>
    </row>
    <row r="1690" spans="3:4" ht="27.75" customHeight="1" x14ac:dyDescent="0.25">
      <c r="C1690" s="2"/>
      <c r="D1690" s="2"/>
    </row>
    <row r="1691" spans="3:4" ht="27.75" customHeight="1" x14ac:dyDescent="0.25">
      <c r="C1691" s="2"/>
      <c r="D1691" s="2"/>
    </row>
    <row r="1692" spans="3:4" ht="27.75" customHeight="1" x14ac:dyDescent="0.25">
      <c r="C1692" s="2"/>
      <c r="D1692" s="2"/>
    </row>
    <row r="1693" spans="3:4" ht="27.75" customHeight="1" x14ac:dyDescent="0.25">
      <c r="C1693" s="2"/>
      <c r="D1693" s="2"/>
    </row>
    <row r="1694" spans="3:4" ht="27.75" customHeight="1" x14ac:dyDescent="0.25">
      <c r="C1694" s="2"/>
      <c r="D1694" s="2"/>
    </row>
    <row r="1695" spans="3:4" ht="27.75" customHeight="1" x14ac:dyDescent="0.25">
      <c r="C1695" s="2"/>
      <c r="D1695" s="2"/>
    </row>
    <row r="1696" spans="3:4" ht="27.75" customHeight="1" x14ac:dyDescent="0.25">
      <c r="C1696" s="2"/>
      <c r="D1696" s="2"/>
    </row>
    <row r="1697" spans="3:4" ht="27.75" customHeight="1" x14ac:dyDescent="0.25">
      <c r="C1697" s="2"/>
      <c r="D1697" s="2"/>
    </row>
    <row r="1698" spans="3:4" ht="27.75" customHeight="1" x14ac:dyDescent="0.25">
      <c r="C1698" s="2"/>
      <c r="D1698" s="2"/>
    </row>
    <row r="1699" spans="3:4" ht="27.75" customHeight="1" x14ac:dyDescent="0.25">
      <c r="C1699" s="2"/>
      <c r="D1699" s="2"/>
    </row>
    <row r="1700" spans="3:4" ht="27.75" customHeight="1" x14ac:dyDescent="0.25">
      <c r="C1700" s="2"/>
      <c r="D1700" s="2"/>
    </row>
    <row r="1701" spans="3:4" ht="27.75" customHeight="1" x14ac:dyDescent="0.25">
      <c r="C1701" s="2"/>
      <c r="D1701" s="2"/>
    </row>
    <row r="1702" spans="3:4" ht="27.75" customHeight="1" x14ac:dyDescent="0.25">
      <c r="C1702" s="2"/>
      <c r="D1702" s="2"/>
    </row>
    <row r="1703" spans="3:4" ht="27.75" customHeight="1" x14ac:dyDescent="0.25">
      <c r="C1703" s="2"/>
      <c r="D1703" s="2"/>
    </row>
    <row r="1704" spans="3:4" ht="27.75" customHeight="1" x14ac:dyDescent="0.25">
      <c r="C1704" s="2"/>
      <c r="D1704" s="2"/>
    </row>
    <row r="1705" spans="3:4" ht="27.75" customHeight="1" x14ac:dyDescent="0.25">
      <c r="C1705" s="2"/>
      <c r="D1705" s="2"/>
    </row>
    <row r="1706" spans="3:4" ht="27.75" customHeight="1" x14ac:dyDescent="0.25">
      <c r="C1706" s="2"/>
      <c r="D1706" s="2"/>
    </row>
    <row r="1707" spans="3:4" ht="27.75" customHeight="1" x14ac:dyDescent="0.25">
      <c r="C1707" s="2"/>
      <c r="D1707" s="2"/>
    </row>
    <row r="1708" spans="3:4" ht="27.75" customHeight="1" x14ac:dyDescent="0.25">
      <c r="C1708" s="2"/>
      <c r="D1708" s="2"/>
    </row>
    <row r="1709" spans="3:4" ht="27.75" customHeight="1" x14ac:dyDescent="0.25">
      <c r="C1709" s="2"/>
      <c r="D1709" s="2"/>
    </row>
    <row r="1710" spans="3:4" ht="27.75" customHeight="1" x14ac:dyDescent="0.25">
      <c r="C1710" s="2"/>
      <c r="D1710" s="2"/>
    </row>
    <row r="1711" spans="3:4" ht="27.75" customHeight="1" x14ac:dyDescent="0.25">
      <c r="C1711" s="2"/>
      <c r="D1711" s="2"/>
    </row>
    <row r="1712" spans="3:4" ht="27.75" customHeight="1" x14ac:dyDescent="0.25">
      <c r="C1712" s="2"/>
      <c r="D1712" s="2"/>
    </row>
    <row r="1713" spans="3:4" ht="27.75" customHeight="1" x14ac:dyDescent="0.25">
      <c r="C1713" s="2"/>
      <c r="D1713" s="2"/>
    </row>
    <row r="1714" spans="3:4" ht="27.75" customHeight="1" x14ac:dyDescent="0.25">
      <c r="C1714" s="2"/>
      <c r="D1714" s="2"/>
    </row>
    <row r="1715" spans="3:4" ht="27.75" customHeight="1" x14ac:dyDescent="0.25">
      <c r="C1715" s="2"/>
      <c r="D1715" s="2"/>
    </row>
    <row r="1716" spans="3:4" ht="27.75" customHeight="1" x14ac:dyDescent="0.25">
      <c r="C1716" s="2"/>
      <c r="D1716" s="2"/>
    </row>
    <row r="1717" spans="3:4" ht="27.75" customHeight="1" x14ac:dyDescent="0.25">
      <c r="C1717" s="2"/>
      <c r="D1717" s="2"/>
    </row>
    <row r="1718" spans="3:4" ht="27.75" customHeight="1" x14ac:dyDescent="0.25">
      <c r="C1718" s="2"/>
      <c r="D1718" s="2"/>
    </row>
    <row r="1719" spans="3:4" ht="27.75" customHeight="1" x14ac:dyDescent="0.25">
      <c r="C1719" s="2"/>
      <c r="D1719" s="2"/>
    </row>
    <row r="1720" spans="3:4" ht="27.75" customHeight="1" x14ac:dyDescent="0.25">
      <c r="C1720" s="2"/>
      <c r="D1720" s="2"/>
    </row>
    <row r="1721" spans="3:4" ht="27.75" customHeight="1" x14ac:dyDescent="0.25">
      <c r="C1721" s="2"/>
      <c r="D1721" s="2"/>
    </row>
    <row r="1722" spans="3:4" ht="27.75" customHeight="1" x14ac:dyDescent="0.25">
      <c r="C1722" s="2"/>
      <c r="D1722" s="2"/>
    </row>
    <row r="1723" spans="3:4" ht="27.75" customHeight="1" x14ac:dyDescent="0.25">
      <c r="C1723" s="2"/>
      <c r="D1723" s="2"/>
    </row>
    <row r="1724" spans="3:4" ht="27.75" customHeight="1" x14ac:dyDescent="0.25">
      <c r="C1724" s="2"/>
      <c r="D1724" s="2"/>
    </row>
    <row r="1725" spans="3:4" ht="27.75" customHeight="1" x14ac:dyDescent="0.25">
      <c r="C1725" s="2"/>
      <c r="D1725" s="2"/>
    </row>
    <row r="1726" spans="3:4" ht="27.75" customHeight="1" x14ac:dyDescent="0.25">
      <c r="C1726" s="2"/>
      <c r="D1726" s="2"/>
    </row>
    <row r="1727" spans="3:4" ht="27.75" customHeight="1" x14ac:dyDescent="0.25">
      <c r="C1727" s="2"/>
      <c r="D1727" s="2"/>
    </row>
    <row r="1728" spans="3:4" ht="27.75" customHeight="1" x14ac:dyDescent="0.25">
      <c r="C1728" s="2"/>
      <c r="D1728" s="2"/>
    </row>
    <row r="1729" spans="3:4" ht="27.75" customHeight="1" x14ac:dyDescent="0.25">
      <c r="C1729" s="2"/>
      <c r="D1729" s="2"/>
    </row>
    <row r="1730" spans="3:4" ht="27.75" customHeight="1" x14ac:dyDescent="0.25">
      <c r="C1730" s="2"/>
      <c r="D1730" s="2"/>
    </row>
    <row r="1731" spans="3:4" ht="27.75" customHeight="1" x14ac:dyDescent="0.25">
      <c r="C1731" s="2"/>
      <c r="D1731" s="2"/>
    </row>
    <row r="1732" spans="3:4" ht="27.75" customHeight="1" x14ac:dyDescent="0.25">
      <c r="C1732" s="2"/>
      <c r="D1732" s="2"/>
    </row>
    <row r="1733" spans="3:4" ht="27.75" customHeight="1" x14ac:dyDescent="0.25">
      <c r="C1733" s="2"/>
      <c r="D1733" s="2"/>
    </row>
    <row r="1734" spans="3:4" ht="27.75" customHeight="1" x14ac:dyDescent="0.25">
      <c r="C1734" s="2"/>
      <c r="D1734" s="2"/>
    </row>
    <row r="1735" spans="3:4" ht="27.75" customHeight="1" x14ac:dyDescent="0.25">
      <c r="C1735" s="2"/>
      <c r="D1735" s="2"/>
    </row>
    <row r="1736" spans="3:4" ht="27.75" customHeight="1" x14ac:dyDescent="0.25">
      <c r="C1736" s="2"/>
      <c r="D1736" s="2"/>
    </row>
    <row r="1737" spans="3:4" ht="27.75" customHeight="1" x14ac:dyDescent="0.25">
      <c r="C1737" s="2"/>
      <c r="D1737" s="2"/>
    </row>
    <row r="1738" spans="3:4" ht="27.75" customHeight="1" x14ac:dyDescent="0.25">
      <c r="C1738" s="2"/>
      <c r="D1738" s="2"/>
    </row>
    <row r="1739" spans="3:4" ht="27.75" customHeight="1" x14ac:dyDescent="0.25">
      <c r="C1739" s="2"/>
      <c r="D1739" s="2"/>
    </row>
    <row r="1740" spans="3:4" ht="27.75" customHeight="1" x14ac:dyDescent="0.25">
      <c r="C1740" s="2"/>
      <c r="D1740" s="2"/>
    </row>
    <row r="1741" spans="3:4" ht="27.75" customHeight="1" x14ac:dyDescent="0.25">
      <c r="C1741" s="2"/>
      <c r="D1741" s="2"/>
    </row>
    <row r="1742" spans="3:4" ht="27.75" customHeight="1" x14ac:dyDescent="0.25">
      <c r="C1742" s="2"/>
      <c r="D1742" s="2"/>
    </row>
    <row r="1743" spans="3:4" ht="27.75" customHeight="1" x14ac:dyDescent="0.25">
      <c r="C1743" s="2"/>
      <c r="D1743" s="2"/>
    </row>
    <row r="1744" spans="3:4" ht="27.75" customHeight="1" x14ac:dyDescent="0.25">
      <c r="C1744" s="2"/>
      <c r="D1744" s="2"/>
    </row>
    <row r="1745" spans="3:4" ht="27.75" customHeight="1" x14ac:dyDescent="0.25">
      <c r="C1745" s="2"/>
      <c r="D1745" s="2"/>
    </row>
    <row r="1746" spans="3:4" ht="27.75" customHeight="1" x14ac:dyDescent="0.25">
      <c r="C1746" s="2"/>
      <c r="D1746" s="2"/>
    </row>
    <row r="1747" spans="3:4" ht="27.75" customHeight="1" x14ac:dyDescent="0.25">
      <c r="C1747" s="2"/>
      <c r="D1747" s="2"/>
    </row>
    <row r="1748" spans="3:4" ht="27.75" customHeight="1" x14ac:dyDescent="0.25">
      <c r="C1748" s="2"/>
      <c r="D1748" s="2"/>
    </row>
    <row r="1749" spans="3:4" ht="27.75" customHeight="1" x14ac:dyDescent="0.25">
      <c r="C1749" s="2"/>
      <c r="D1749" s="2"/>
    </row>
    <row r="1750" spans="3:4" ht="27.75" customHeight="1" x14ac:dyDescent="0.25">
      <c r="C1750" s="2"/>
      <c r="D1750" s="2"/>
    </row>
    <row r="1751" spans="3:4" ht="27.75" customHeight="1" x14ac:dyDescent="0.25">
      <c r="C1751" s="2"/>
      <c r="D1751" s="2"/>
    </row>
    <row r="1752" spans="3:4" ht="27.75" customHeight="1" x14ac:dyDescent="0.25">
      <c r="C1752" s="2"/>
      <c r="D1752" s="2"/>
    </row>
    <row r="1753" spans="3:4" ht="27.75" customHeight="1" x14ac:dyDescent="0.25">
      <c r="C1753" s="2"/>
      <c r="D1753" s="2"/>
    </row>
    <row r="1754" spans="3:4" ht="27.75" customHeight="1" x14ac:dyDescent="0.25">
      <c r="C1754" s="2"/>
      <c r="D1754" s="2"/>
    </row>
    <row r="1755" spans="3:4" ht="27.75" customHeight="1" x14ac:dyDescent="0.25">
      <c r="C1755" s="2"/>
      <c r="D1755" s="2"/>
    </row>
    <row r="1756" spans="3:4" ht="27.75" customHeight="1" x14ac:dyDescent="0.25">
      <c r="C1756" s="2"/>
      <c r="D1756" s="2"/>
    </row>
    <row r="1757" spans="3:4" ht="27.75" customHeight="1" x14ac:dyDescent="0.25">
      <c r="C1757" s="2"/>
      <c r="D1757" s="2"/>
    </row>
    <row r="1758" spans="3:4" ht="27.75" customHeight="1" x14ac:dyDescent="0.25">
      <c r="C1758" s="2"/>
      <c r="D1758" s="2"/>
    </row>
    <row r="1759" spans="3:4" ht="27.75" customHeight="1" x14ac:dyDescent="0.25">
      <c r="C1759" s="2"/>
      <c r="D1759" s="2"/>
    </row>
    <row r="1760" spans="3:4" ht="27.75" customHeight="1" x14ac:dyDescent="0.25">
      <c r="C1760" s="2"/>
      <c r="D1760" s="2"/>
    </row>
    <row r="1761" spans="3:4" ht="27.75" customHeight="1" x14ac:dyDescent="0.25">
      <c r="C1761" s="2"/>
      <c r="D1761" s="2"/>
    </row>
    <row r="1762" spans="3:4" ht="27.75" customHeight="1" x14ac:dyDescent="0.25">
      <c r="C1762" s="2"/>
      <c r="D1762" s="2"/>
    </row>
    <row r="1763" spans="3:4" ht="27.75" customHeight="1" x14ac:dyDescent="0.25">
      <c r="C1763" s="2"/>
      <c r="D1763" s="2"/>
    </row>
    <row r="1764" spans="3:4" ht="27.75" customHeight="1" x14ac:dyDescent="0.25">
      <c r="C1764" s="2"/>
      <c r="D1764" s="2"/>
    </row>
    <row r="1765" spans="3:4" ht="27.75" customHeight="1" x14ac:dyDescent="0.25">
      <c r="C1765" s="2"/>
      <c r="D1765" s="2"/>
    </row>
    <row r="1766" spans="3:4" ht="27.75" customHeight="1" x14ac:dyDescent="0.25">
      <c r="C1766" s="2"/>
      <c r="D1766" s="2"/>
    </row>
    <row r="1767" spans="3:4" ht="27.75" customHeight="1" x14ac:dyDescent="0.25">
      <c r="C1767" s="2"/>
      <c r="D1767" s="2"/>
    </row>
    <row r="1768" spans="3:4" ht="27.75" customHeight="1" x14ac:dyDescent="0.25">
      <c r="C1768" s="2"/>
      <c r="D1768" s="2"/>
    </row>
    <row r="1769" spans="3:4" ht="27.75" customHeight="1" x14ac:dyDescent="0.25">
      <c r="C1769" s="2"/>
      <c r="D1769" s="2"/>
    </row>
    <row r="1770" spans="3:4" ht="27.75" customHeight="1" x14ac:dyDescent="0.25">
      <c r="C1770" s="2"/>
      <c r="D1770" s="2"/>
    </row>
    <row r="1771" spans="3:4" ht="27.75" customHeight="1" x14ac:dyDescent="0.25">
      <c r="C1771" s="2"/>
      <c r="D1771" s="2"/>
    </row>
    <row r="1772" spans="3:4" ht="27.75" customHeight="1" x14ac:dyDescent="0.25">
      <c r="C1772" s="2"/>
      <c r="D1772" s="2"/>
    </row>
    <row r="1773" spans="3:4" ht="27.75" customHeight="1" x14ac:dyDescent="0.25">
      <c r="C1773" s="2"/>
      <c r="D1773" s="2"/>
    </row>
    <row r="1774" spans="3:4" ht="27.75" customHeight="1" x14ac:dyDescent="0.25">
      <c r="C1774" s="2"/>
      <c r="D1774" s="2"/>
    </row>
    <row r="1775" spans="3:4" ht="27.75" customHeight="1" x14ac:dyDescent="0.25">
      <c r="C1775" s="2"/>
      <c r="D1775" s="2"/>
    </row>
    <row r="1776" spans="3:4" ht="27.75" customHeight="1" x14ac:dyDescent="0.25">
      <c r="C1776" s="2"/>
      <c r="D1776" s="2"/>
    </row>
    <row r="1777" spans="3:4" ht="27.75" customHeight="1" x14ac:dyDescent="0.25">
      <c r="C1777" s="2"/>
      <c r="D1777" s="2"/>
    </row>
    <row r="1778" spans="3:4" ht="27.75" customHeight="1" x14ac:dyDescent="0.25">
      <c r="C1778" s="2"/>
      <c r="D1778" s="2"/>
    </row>
    <row r="1779" spans="3:4" ht="27.75" customHeight="1" x14ac:dyDescent="0.25">
      <c r="C1779" s="2"/>
      <c r="D1779" s="2"/>
    </row>
    <row r="1780" spans="3:4" ht="27.75" customHeight="1" x14ac:dyDescent="0.25">
      <c r="C1780" s="2"/>
      <c r="D1780" s="2"/>
    </row>
    <row r="1781" spans="3:4" ht="27.75" customHeight="1" x14ac:dyDescent="0.25">
      <c r="C1781" s="2"/>
      <c r="D1781" s="2"/>
    </row>
    <row r="1782" spans="3:4" ht="27.75" customHeight="1" x14ac:dyDescent="0.25">
      <c r="C1782" s="2"/>
      <c r="D1782" s="2"/>
    </row>
    <row r="1783" spans="3:4" ht="27.75" customHeight="1" x14ac:dyDescent="0.25">
      <c r="C1783" s="2"/>
      <c r="D1783" s="2"/>
    </row>
    <row r="1784" spans="3:4" ht="27.75" customHeight="1" x14ac:dyDescent="0.25">
      <c r="C1784" s="2"/>
      <c r="D1784" s="2"/>
    </row>
    <row r="1785" spans="3:4" ht="27.75" customHeight="1" x14ac:dyDescent="0.25">
      <c r="C1785" s="2"/>
      <c r="D1785" s="2"/>
    </row>
    <row r="1786" spans="3:4" ht="27.75" customHeight="1" x14ac:dyDescent="0.25">
      <c r="C1786" s="2"/>
      <c r="D1786" s="2"/>
    </row>
    <row r="1787" spans="3:4" ht="27.75" customHeight="1" x14ac:dyDescent="0.25">
      <c r="C1787" s="2"/>
      <c r="D1787" s="2"/>
    </row>
    <row r="1788" spans="3:4" ht="27.75" customHeight="1" x14ac:dyDescent="0.25">
      <c r="C1788" s="2"/>
      <c r="D1788" s="2"/>
    </row>
    <row r="1789" spans="3:4" ht="27.75" customHeight="1" x14ac:dyDescent="0.25">
      <c r="C1789" s="2"/>
      <c r="D1789" s="2"/>
    </row>
    <row r="1790" spans="3:4" ht="27.75" customHeight="1" x14ac:dyDescent="0.25">
      <c r="C1790" s="2"/>
      <c r="D1790" s="2"/>
    </row>
    <row r="1791" spans="3:4" ht="27.75" customHeight="1" x14ac:dyDescent="0.25">
      <c r="C1791" s="2"/>
      <c r="D1791" s="2"/>
    </row>
    <row r="1792" spans="3:4" ht="27.75" customHeight="1" x14ac:dyDescent="0.25">
      <c r="C1792" s="2"/>
      <c r="D1792" s="2"/>
    </row>
    <row r="1793" spans="3:4" ht="27.75" customHeight="1" x14ac:dyDescent="0.25">
      <c r="C1793" s="2"/>
      <c r="D1793" s="2"/>
    </row>
    <row r="1794" spans="3:4" ht="27.75" customHeight="1" x14ac:dyDescent="0.25">
      <c r="C1794" s="2"/>
      <c r="D1794" s="2"/>
    </row>
    <row r="1795" spans="3:4" ht="27.75" customHeight="1" x14ac:dyDescent="0.25">
      <c r="C1795" s="2"/>
      <c r="D1795" s="2"/>
    </row>
    <row r="1796" spans="3:4" ht="27.75" customHeight="1" x14ac:dyDescent="0.25">
      <c r="C1796" s="2"/>
      <c r="D1796" s="2"/>
    </row>
    <row r="1797" spans="3:4" ht="27.75" customHeight="1" x14ac:dyDescent="0.25">
      <c r="C1797" s="2"/>
      <c r="D1797" s="2"/>
    </row>
    <row r="1798" spans="3:4" ht="27.75" customHeight="1" x14ac:dyDescent="0.25">
      <c r="C1798" s="2"/>
      <c r="D1798" s="2"/>
    </row>
    <row r="1799" spans="3:4" ht="27.75" customHeight="1" x14ac:dyDescent="0.25">
      <c r="C1799" s="2"/>
      <c r="D1799" s="2"/>
    </row>
    <row r="1800" spans="3:4" ht="27.75" customHeight="1" x14ac:dyDescent="0.25">
      <c r="C1800" s="2"/>
      <c r="D1800" s="2"/>
    </row>
    <row r="1801" spans="3:4" ht="27.75" customHeight="1" x14ac:dyDescent="0.25">
      <c r="C1801" s="2"/>
      <c r="D1801" s="2"/>
    </row>
    <row r="1802" spans="3:4" ht="27.75" customHeight="1" x14ac:dyDescent="0.25">
      <c r="C1802" s="2"/>
      <c r="D1802" s="2"/>
    </row>
    <row r="1803" spans="3:4" ht="27.75" customHeight="1" x14ac:dyDescent="0.25">
      <c r="C1803" s="2"/>
      <c r="D1803" s="2"/>
    </row>
    <row r="1804" spans="3:4" ht="27.75" customHeight="1" x14ac:dyDescent="0.25">
      <c r="C1804" s="2"/>
      <c r="D1804" s="2"/>
    </row>
    <row r="1805" spans="3:4" ht="27.75" customHeight="1" x14ac:dyDescent="0.25">
      <c r="C1805" s="2"/>
      <c r="D1805" s="2"/>
    </row>
    <row r="1806" spans="3:4" ht="27.75" customHeight="1" x14ac:dyDescent="0.25">
      <c r="C1806" s="2"/>
      <c r="D1806" s="2"/>
    </row>
    <row r="1807" spans="3:4" ht="27.75" customHeight="1" x14ac:dyDescent="0.25">
      <c r="C1807" s="2"/>
      <c r="D1807" s="2"/>
    </row>
    <row r="1808" spans="3:4" ht="27.75" customHeight="1" x14ac:dyDescent="0.25">
      <c r="C1808" s="2"/>
      <c r="D1808" s="2"/>
    </row>
    <row r="1809" spans="3:4" ht="27.75" customHeight="1" x14ac:dyDescent="0.25">
      <c r="C1809" s="2"/>
      <c r="D1809" s="2"/>
    </row>
    <row r="1810" spans="3:4" ht="27.75" customHeight="1" x14ac:dyDescent="0.25">
      <c r="C1810" s="2"/>
      <c r="D1810" s="2"/>
    </row>
    <row r="1811" spans="3:4" ht="27.75" customHeight="1" x14ac:dyDescent="0.25">
      <c r="C1811" s="2"/>
      <c r="D1811" s="2"/>
    </row>
    <row r="1812" spans="3:4" ht="27.75" customHeight="1" x14ac:dyDescent="0.25">
      <c r="C1812" s="2"/>
      <c r="D1812" s="2"/>
    </row>
    <row r="1813" spans="3:4" ht="27.75" customHeight="1" x14ac:dyDescent="0.25">
      <c r="C1813" s="2"/>
      <c r="D1813" s="2"/>
    </row>
    <row r="1814" spans="3:4" ht="27.75" customHeight="1" x14ac:dyDescent="0.25">
      <c r="C1814" s="2"/>
      <c r="D1814" s="2"/>
    </row>
    <row r="1815" spans="3:4" ht="27.75" customHeight="1" x14ac:dyDescent="0.25">
      <c r="C1815" s="2"/>
      <c r="D1815" s="2"/>
    </row>
    <row r="1816" spans="3:4" ht="27.75" customHeight="1" x14ac:dyDescent="0.25">
      <c r="C1816" s="2"/>
      <c r="D1816" s="2"/>
    </row>
    <row r="1817" spans="3:4" ht="27.75" customHeight="1" x14ac:dyDescent="0.25">
      <c r="C1817" s="2"/>
      <c r="D1817" s="2"/>
    </row>
    <row r="1818" spans="3:4" ht="27.75" customHeight="1" x14ac:dyDescent="0.25">
      <c r="C1818" s="2"/>
      <c r="D1818" s="2"/>
    </row>
    <row r="1819" spans="3:4" ht="27.75" customHeight="1" x14ac:dyDescent="0.25">
      <c r="C1819" s="2"/>
      <c r="D1819" s="2"/>
    </row>
    <row r="1820" spans="3:4" ht="27.75" customHeight="1" x14ac:dyDescent="0.25">
      <c r="C1820" s="2"/>
      <c r="D1820" s="2"/>
    </row>
    <row r="1821" spans="3:4" ht="27.75" customHeight="1" x14ac:dyDescent="0.25">
      <c r="C1821" s="2"/>
      <c r="D1821" s="2"/>
    </row>
    <row r="1822" spans="3:4" ht="27.75" customHeight="1" x14ac:dyDescent="0.25">
      <c r="C1822" s="2"/>
      <c r="D1822" s="2"/>
    </row>
    <row r="1823" spans="3:4" ht="27.75" customHeight="1" x14ac:dyDescent="0.25">
      <c r="C1823" s="2"/>
      <c r="D1823" s="2"/>
    </row>
    <row r="1824" spans="3:4" ht="27.75" customHeight="1" x14ac:dyDescent="0.25">
      <c r="C1824" s="2"/>
      <c r="D1824" s="2"/>
    </row>
    <row r="1825" spans="3:4" ht="27.75" customHeight="1" x14ac:dyDescent="0.25">
      <c r="C1825" s="2"/>
      <c r="D1825" s="2"/>
    </row>
    <row r="1826" spans="3:4" ht="27.75" customHeight="1" x14ac:dyDescent="0.25">
      <c r="C1826" s="2"/>
      <c r="D1826" s="2"/>
    </row>
    <row r="1827" spans="3:4" ht="27.75" customHeight="1" x14ac:dyDescent="0.25">
      <c r="C1827" s="2"/>
      <c r="D1827" s="2"/>
    </row>
    <row r="1828" spans="3:4" ht="27.75" customHeight="1" x14ac:dyDescent="0.25">
      <c r="C1828" s="2"/>
      <c r="D1828" s="2"/>
    </row>
    <row r="1829" spans="3:4" ht="27.75" customHeight="1" x14ac:dyDescent="0.25">
      <c r="C1829" s="2"/>
      <c r="D1829" s="2"/>
    </row>
    <row r="1830" spans="3:4" ht="27.75" customHeight="1" x14ac:dyDescent="0.25">
      <c r="C1830" s="2"/>
      <c r="D1830" s="2"/>
    </row>
    <row r="1831" spans="3:4" ht="27.75" customHeight="1" x14ac:dyDescent="0.25">
      <c r="C1831" s="2"/>
      <c r="D1831" s="2"/>
    </row>
    <row r="1832" spans="3:4" ht="27.75" customHeight="1" x14ac:dyDescent="0.25">
      <c r="C1832" s="2"/>
      <c r="D1832" s="2"/>
    </row>
    <row r="1833" spans="3:4" ht="27.75" customHeight="1" x14ac:dyDescent="0.25">
      <c r="C1833" s="2"/>
      <c r="D1833" s="2"/>
    </row>
    <row r="1834" spans="3:4" ht="27.75" customHeight="1" x14ac:dyDescent="0.25">
      <c r="C1834" s="2"/>
      <c r="D1834" s="2"/>
    </row>
    <row r="1835" spans="3:4" ht="27.75" customHeight="1" x14ac:dyDescent="0.25">
      <c r="C1835" s="2"/>
      <c r="D1835" s="2"/>
    </row>
    <row r="1836" spans="3:4" ht="27.75" customHeight="1" x14ac:dyDescent="0.25">
      <c r="C1836" s="2"/>
      <c r="D1836" s="2"/>
    </row>
    <row r="1837" spans="3:4" ht="27.75" customHeight="1" x14ac:dyDescent="0.25">
      <c r="C1837" s="2"/>
      <c r="D1837" s="2"/>
    </row>
    <row r="1838" spans="3:4" ht="27.75" customHeight="1" x14ac:dyDescent="0.25">
      <c r="C1838" s="2"/>
      <c r="D1838" s="2"/>
    </row>
    <row r="1839" spans="3:4" ht="27.75" customHeight="1" x14ac:dyDescent="0.25">
      <c r="C1839" s="2"/>
      <c r="D1839" s="2"/>
    </row>
    <row r="1840" spans="3:4" ht="27.75" customHeight="1" x14ac:dyDescent="0.25">
      <c r="C1840" s="2"/>
      <c r="D1840" s="2"/>
    </row>
    <row r="1841" spans="3:4" ht="27.75" customHeight="1" x14ac:dyDescent="0.25">
      <c r="C1841" s="2"/>
      <c r="D1841" s="2"/>
    </row>
    <row r="1842" spans="3:4" ht="27.75" customHeight="1" x14ac:dyDescent="0.25">
      <c r="C1842" s="2"/>
      <c r="D1842" s="2"/>
    </row>
    <row r="1843" spans="3:4" ht="27.75" customHeight="1" x14ac:dyDescent="0.25">
      <c r="C1843" s="2"/>
      <c r="D1843" s="2"/>
    </row>
    <row r="1844" spans="3:4" ht="27.75" customHeight="1" x14ac:dyDescent="0.25">
      <c r="C1844" s="2"/>
      <c r="D1844" s="2"/>
    </row>
    <row r="1845" spans="3:4" ht="27.75" customHeight="1" x14ac:dyDescent="0.25">
      <c r="C1845" s="2"/>
      <c r="D1845" s="2"/>
    </row>
    <row r="1846" spans="3:4" ht="27.75" customHeight="1" x14ac:dyDescent="0.25">
      <c r="C1846" s="2"/>
      <c r="D1846" s="2"/>
    </row>
    <row r="1847" spans="3:4" ht="27.75" customHeight="1" x14ac:dyDescent="0.25">
      <c r="C1847" s="2"/>
      <c r="D1847" s="2"/>
    </row>
    <row r="1848" spans="3:4" ht="27.75" customHeight="1" x14ac:dyDescent="0.25">
      <c r="C1848" s="2"/>
      <c r="D1848" s="2"/>
    </row>
    <row r="1849" spans="3:4" ht="27.75" customHeight="1" x14ac:dyDescent="0.25">
      <c r="C1849" s="2"/>
      <c r="D1849" s="2"/>
    </row>
    <row r="1850" spans="3:4" ht="27.75" customHeight="1" x14ac:dyDescent="0.25">
      <c r="C1850" s="2"/>
      <c r="D1850" s="2"/>
    </row>
    <row r="1851" spans="3:4" ht="27.75" customHeight="1" x14ac:dyDescent="0.25">
      <c r="C1851" s="2"/>
      <c r="D1851" s="2"/>
    </row>
    <row r="1852" spans="3:4" ht="27.75" customHeight="1" x14ac:dyDescent="0.25">
      <c r="C1852" s="2"/>
      <c r="D1852" s="2"/>
    </row>
    <row r="1853" spans="3:4" ht="27.75" customHeight="1" x14ac:dyDescent="0.25">
      <c r="C1853" s="2"/>
      <c r="D1853" s="2"/>
    </row>
    <row r="1854" spans="3:4" ht="27.75" customHeight="1" x14ac:dyDescent="0.25">
      <c r="C1854" s="2"/>
      <c r="D1854" s="2"/>
    </row>
    <row r="1855" spans="3:4" ht="27.75" customHeight="1" x14ac:dyDescent="0.25">
      <c r="C1855" s="2"/>
      <c r="D1855" s="2"/>
    </row>
    <row r="1856" spans="3:4" ht="27.75" customHeight="1" x14ac:dyDescent="0.25">
      <c r="C1856" s="2"/>
      <c r="D1856" s="2"/>
    </row>
    <row r="1857" spans="3:4" ht="27.75" customHeight="1" x14ac:dyDescent="0.25">
      <c r="C1857" s="2"/>
      <c r="D1857" s="2"/>
    </row>
    <row r="1858" spans="3:4" ht="27.75" customHeight="1" x14ac:dyDescent="0.25">
      <c r="C1858" s="2"/>
      <c r="D1858" s="2"/>
    </row>
    <row r="1859" spans="3:4" ht="27.75" customHeight="1" x14ac:dyDescent="0.25">
      <c r="C1859" s="2"/>
      <c r="D1859" s="2"/>
    </row>
    <row r="1860" spans="3:4" ht="27.75" customHeight="1" x14ac:dyDescent="0.25">
      <c r="C1860" s="2"/>
      <c r="D1860" s="2"/>
    </row>
    <row r="1861" spans="3:4" ht="27.75" customHeight="1" x14ac:dyDescent="0.25">
      <c r="C1861" s="2"/>
      <c r="D1861" s="2"/>
    </row>
    <row r="1862" spans="3:4" ht="27.75" customHeight="1" x14ac:dyDescent="0.25">
      <c r="C1862" s="2"/>
      <c r="D1862" s="2"/>
    </row>
    <row r="1863" spans="3:4" ht="27.75" customHeight="1" x14ac:dyDescent="0.25">
      <c r="C1863" s="2"/>
      <c r="D1863" s="2"/>
    </row>
    <row r="1864" spans="3:4" ht="27.75" customHeight="1" x14ac:dyDescent="0.25">
      <c r="C1864" s="2"/>
      <c r="D1864" s="2"/>
    </row>
    <row r="1865" spans="3:4" ht="27.75" customHeight="1" x14ac:dyDescent="0.25">
      <c r="C1865" s="2"/>
      <c r="D1865" s="2"/>
    </row>
    <row r="1866" spans="3:4" ht="27.75" customHeight="1" x14ac:dyDescent="0.25">
      <c r="C1866" s="2"/>
      <c r="D1866" s="2"/>
    </row>
    <row r="1867" spans="3:4" ht="27.75" customHeight="1" x14ac:dyDescent="0.25">
      <c r="C1867" s="2"/>
      <c r="D1867" s="2"/>
    </row>
    <row r="1868" spans="3:4" ht="27.75" customHeight="1" x14ac:dyDescent="0.25">
      <c r="C1868" s="2"/>
      <c r="D1868" s="2"/>
    </row>
    <row r="1869" spans="3:4" ht="27.75" customHeight="1" x14ac:dyDescent="0.25">
      <c r="C1869" s="2"/>
      <c r="D1869" s="2"/>
    </row>
    <row r="1870" spans="3:4" ht="27.75" customHeight="1" x14ac:dyDescent="0.25">
      <c r="C1870" s="2"/>
      <c r="D1870" s="2"/>
    </row>
    <row r="1871" spans="3:4" ht="27.75" customHeight="1" x14ac:dyDescent="0.25">
      <c r="C1871" s="2"/>
      <c r="D1871" s="2"/>
    </row>
    <row r="1872" spans="3:4" ht="27.75" customHeight="1" x14ac:dyDescent="0.25">
      <c r="C1872" s="2"/>
      <c r="D1872" s="2"/>
    </row>
    <row r="1873" spans="3:4" ht="27.75" customHeight="1" x14ac:dyDescent="0.25">
      <c r="C1873" s="2"/>
      <c r="D1873" s="2"/>
    </row>
    <row r="1874" spans="3:4" ht="27.75" customHeight="1" x14ac:dyDescent="0.25">
      <c r="C1874" s="2"/>
      <c r="D1874" s="2"/>
    </row>
    <row r="1875" spans="3:4" ht="27.75" customHeight="1" x14ac:dyDescent="0.25">
      <c r="C1875" s="2"/>
      <c r="D1875" s="2"/>
    </row>
    <row r="1876" spans="3:4" ht="27.75" customHeight="1" x14ac:dyDescent="0.25">
      <c r="C1876" s="2"/>
      <c r="D1876" s="2"/>
    </row>
    <row r="1877" spans="3:4" ht="27.75" customHeight="1" x14ac:dyDescent="0.25">
      <c r="C1877" s="2"/>
      <c r="D1877" s="2"/>
    </row>
    <row r="1878" spans="3:4" ht="27.75" customHeight="1" x14ac:dyDescent="0.25">
      <c r="C1878" s="2"/>
      <c r="D1878" s="2"/>
    </row>
    <row r="1879" spans="3:4" ht="27.75" customHeight="1" x14ac:dyDescent="0.25">
      <c r="C1879" s="2"/>
      <c r="D1879" s="2"/>
    </row>
    <row r="1880" spans="3:4" ht="27.75" customHeight="1" x14ac:dyDescent="0.25">
      <c r="C1880" s="2"/>
      <c r="D1880" s="2"/>
    </row>
    <row r="1881" spans="3:4" ht="27.75" customHeight="1" x14ac:dyDescent="0.25">
      <c r="C1881" s="2"/>
      <c r="D1881" s="2"/>
    </row>
    <row r="1882" spans="3:4" ht="27.75" customHeight="1" x14ac:dyDescent="0.25">
      <c r="C1882" s="2"/>
      <c r="D1882" s="2"/>
    </row>
    <row r="1883" spans="3:4" ht="27.75" customHeight="1" x14ac:dyDescent="0.25">
      <c r="C1883" s="2"/>
      <c r="D1883" s="2"/>
    </row>
    <row r="1884" spans="3:4" ht="27.75" customHeight="1" x14ac:dyDescent="0.25">
      <c r="C1884" s="2"/>
      <c r="D1884" s="2"/>
    </row>
    <row r="1885" spans="3:4" ht="27.75" customHeight="1" x14ac:dyDescent="0.25">
      <c r="C1885" s="2"/>
      <c r="D1885" s="2"/>
    </row>
    <row r="1886" spans="3:4" ht="27.75" customHeight="1" x14ac:dyDescent="0.25">
      <c r="C1886" s="2"/>
      <c r="D1886" s="2"/>
    </row>
    <row r="1887" spans="3:4" ht="27.75" customHeight="1" x14ac:dyDescent="0.25">
      <c r="C1887" s="2"/>
      <c r="D1887" s="2"/>
    </row>
    <row r="1888" spans="3:4" ht="27.75" customHeight="1" x14ac:dyDescent="0.25">
      <c r="C1888" s="2"/>
      <c r="D1888" s="2"/>
    </row>
    <row r="1889" spans="3:4" ht="27.75" customHeight="1" x14ac:dyDescent="0.25">
      <c r="C1889" s="2"/>
      <c r="D1889" s="2"/>
    </row>
    <row r="1890" spans="3:4" ht="27.75" customHeight="1" x14ac:dyDescent="0.25">
      <c r="C1890" s="2"/>
      <c r="D1890" s="2"/>
    </row>
    <row r="1891" spans="3:4" ht="27.75" customHeight="1" x14ac:dyDescent="0.25">
      <c r="C1891" s="2"/>
      <c r="D1891" s="2"/>
    </row>
    <row r="1892" spans="3:4" ht="27.75" customHeight="1" x14ac:dyDescent="0.25">
      <c r="C1892" s="2"/>
      <c r="D1892" s="2"/>
    </row>
    <row r="1893" spans="3:4" ht="27.75" customHeight="1" x14ac:dyDescent="0.25">
      <c r="C1893" s="2"/>
      <c r="D1893" s="2"/>
    </row>
    <row r="1894" spans="3:4" ht="27.75" customHeight="1" x14ac:dyDescent="0.25">
      <c r="C1894" s="2"/>
      <c r="D1894" s="2"/>
    </row>
    <row r="1895" spans="3:4" ht="27.75" customHeight="1" x14ac:dyDescent="0.25">
      <c r="C1895" s="2"/>
      <c r="D1895" s="2"/>
    </row>
    <row r="1896" spans="3:4" ht="27.75" customHeight="1" x14ac:dyDescent="0.25">
      <c r="C1896" s="2"/>
      <c r="D1896" s="2"/>
    </row>
    <row r="1897" spans="3:4" ht="27.75" customHeight="1" x14ac:dyDescent="0.25">
      <c r="C1897" s="2"/>
      <c r="D1897" s="2"/>
    </row>
    <row r="1898" spans="3:4" ht="27.75" customHeight="1" x14ac:dyDescent="0.25">
      <c r="C1898" s="2"/>
      <c r="D1898" s="2"/>
    </row>
    <row r="1899" spans="3:4" ht="27.75" customHeight="1" x14ac:dyDescent="0.25">
      <c r="C1899" s="2"/>
      <c r="D1899" s="2"/>
    </row>
    <row r="1900" spans="3:4" ht="27.75" customHeight="1" x14ac:dyDescent="0.25">
      <c r="C1900" s="2"/>
      <c r="D1900" s="2"/>
    </row>
    <row r="1901" spans="3:4" ht="27.75" customHeight="1" x14ac:dyDescent="0.25">
      <c r="C1901" s="2"/>
      <c r="D1901" s="2"/>
    </row>
    <row r="1902" spans="3:4" ht="27.75" customHeight="1" x14ac:dyDescent="0.25">
      <c r="C1902" s="2"/>
      <c r="D1902" s="2"/>
    </row>
    <row r="1903" spans="3:4" ht="27.75" customHeight="1" x14ac:dyDescent="0.25">
      <c r="C1903" s="2"/>
      <c r="D1903" s="2"/>
    </row>
    <row r="1904" spans="3:4" ht="27.75" customHeight="1" x14ac:dyDescent="0.25">
      <c r="C1904" s="2"/>
      <c r="D1904" s="2"/>
    </row>
    <row r="1905" spans="3:4" ht="27.75" customHeight="1" x14ac:dyDescent="0.25">
      <c r="C1905" s="2"/>
      <c r="D1905" s="2"/>
    </row>
    <row r="1906" spans="3:4" ht="27.75" customHeight="1" x14ac:dyDescent="0.25">
      <c r="C1906" s="2"/>
      <c r="D1906" s="2"/>
    </row>
    <row r="1907" spans="3:4" ht="27.75" customHeight="1" x14ac:dyDescent="0.25">
      <c r="C1907" s="2"/>
      <c r="D1907" s="2"/>
    </row>
    <row r="1908" spans="3:4" ht="27.75" customHeight="1" x14ac:dyDescent="0.25">
      <c r="C1908" s="2"/>
      <c r="D1908" s="2"/>
    </row>
    <row r="1909" spans="3:4" ht="27.75" customHeight="1" x14ac:dyDescent="0.25">
      <c r="C1909" s="2"/>
      <c r="D1909" s="2"/>
    </row>
    <row r="1910" spans="3:4" ht="27.75" customHeight="1" x14ac:dyDescent="0.25">
      <c r="C1910" s="2"/>
      <c r="D1910" s="2"/>
    </row>
    <row r="1911" spans="3:4" ht="27.75" customHeight="1" x14ac:dyDescent="0.25">
      <c r="C1911" s="2"/>
      <c r="D1911" s="2"/>
    </row>
    <row r="1912" spans="3:4" ht="27.75" customHeight="1" x14ac:dyDescent="0.25">
      <c r="C1912" s="2"/>
      <c r="D1912" s="2"/>
    </row>
    <row r="1913" spans="3:4" ht="27.75" customHeight="1" x14ac:dyDescent="0.25">
      <c r="C1913" s="2"/>
      <c r="D1913" s="2"/>
    </row>
    <row r="1914" spans="3:4" ht="27.75" customHeight="1" x14ac:dyDescent="0.25">
      <c r="C1914" s="2"/>
      <c r="D1914" s="2"/>
    </row>
    <row r="1915" spans="3:4" ht="27.75" customHeight="1" x14ac:dyDescent="0.25">
      <c r="C1915" s="2"/>
      <c r="D1915" s="2"/>
    </row>
    <row r="1916" spans="3:4" ht="27.75" customHeight="1" x14ac:dyDescent="0.25">
      <c r="C1916" s="2"/>
      <c r="D1916" s="2"/>
    </row>
    <row r="1917" spans="3:4" ht="27.75" customHeight="1" x14ac:dyDescent="0.25">
      <c r="C1917" s="2"/>
      <c r="D1917" s="2"/>
    </row>
    <row r="1918" spans="3:4" ht="27.75" customHeight="1" x14ac:dyDescent="0.25">
      <c r="C1918" s="2"/>
      <c r="D1918" s="2"/>
    </row>
    <row r="1919" spans="3:4" ht="27.75" customHeight="1" x14ac:dyDescent="0.25">
      <c r="C1919" s="2"/>
      <c r="D1919" s="2"/>
    </row>
    <row r="1920" spans="3:4" ht="27.75" customHeight="1" x14ac:dyDescent="0.25">
      <c r="C1920" s="2"/>
      <c r="D1920" s="2"/>
    </row>
    <row r="1921" spans="3:4" ht="27.75" customHeight="1" x14ac:dyDescent="0.25">
      <c r="C1921" s="2"/>
      <c r="D1921" s="2"/>
    </row>
    <row r="1922" spans="3:4" ht="27.75" customHeight="1" x14ac:dyDescent="0.25">
      <c r="C1922" s="2"/>
      <c r="D1922" s="2"/>
    </row>
    <row r="1923" spans="3:4" ht="27.75" customHeight="1" x14ac:dyDescent="0.25">
      <c r="C1923" s="2"/>
      <c r="D1923" s="2"/>
    </row>
    <row r="1924" spans="3:4" ht="27.75" customHeight="1" x14ac:dyDescent="0.25">
      <c r="C1924" s="2"/>
      <c r="D1924" s="2"/>
    </row>
    <row r="1925" spans="3:4" ht="27.75" customHeight="1" x14ac:dyDescent="0.25">
      <c r="C1925" s="2"/>
      <c r="D1925" s="2"/>
    </row>
    <row r="1926" spans="3:4" ht="27.75" customHeight="1" x14ac:dyDescent="0.25">
      <c r="C1926" s="2"/>
      <c r="D1926" s="2"/>
    </row>
    <row r="1927" spans="3:4" ht="27.75" customHeight="1" x14ac:dyDescent="0.25">
      <c r="C1927" s="2"/>
      <c r="D1927" s="2"/>
    </row>
    <row r="1928" spans="3:4" ht="27.75" customHeight="1" x14ac:dyDescent="0.25">
      <c r="C1928" s="2"/>
      <c r="D1928" s="2"/>
    </row>
    <row r="1929" spans="3:4" ht="27.75" customHeight="1" x14ac:dyDescent="0.25">
      <c r="C1929" s="2"/>
      <c r="D1929" s="2"/>
    </row>
    <row r="1930" spans="3:4" ht="27.75" customHeight="1" x14ac:dyDescent="0.25">
      <c r="C1930" s="2"/>
      <c r="D1930" s="2"/>
    </row>
    <row r="1931" spans="3:4" ht="27.75" customHeight="1" x14ac:dyDescent="0.25">
      <c r="C1931" s="2"/>
      <c r="D1931" s="2"/>
    </row>
    <row r="1932" spans="3:4" ht="27.75" customHeight="1" x14ac:dyDescent="0.25">
      <c r="C1932" s="2"/>
      <c r="D1932" s="2"/>
    </row>
    <row r="1933" spans="3:4" ht="27.75" customHeight="1" x14ac:dyDescent="0.25">
      <c r="C1933" s="2"/>
      <c r="D1933" s="2"/>
    </row>
    <row r="1934" spans="3:4" ht="27.75" customHeight="1" x14ac:dyDescent="0.25">
      <c r="C1934" s="2"/>
      <c r="D1934" s="2"/>
    </row>
    <row r="1935" spans="3:4" ht="27.75" customHeight="1" x14ac:dyDescent="0.25">
      <c r="C1935" s="2"/>
      <c r="D1935" s="2"/>
    </row>
    <row r="1936" spans="3:4" ht="27.75" customHeight="1" x14ac:dyDescent="0.25">
      <c r="C1936" s="2"/>
      <c r="D1936" s="2"/>
    </row>
    <row r="1937" spans="3:4" ht="27.75" customHeight="1" x14ac:dyDescent="0.25">
      <c r="C1937" s="2"/>
      <c r="D1937" s="2"/>
    </row>
    <row r="1938" spans="3:4" ht="27.75" customHeight="1" x14ac:dyDescent="0.25">
      <c r="C1938" s="2"/>
      <c r="D1938" s="2"/>
    </row>
    <row r="1939" spans="3:4" ht="27.75" customHeight="1" x14ac:dyDescent="0.25">
      <c r="C1939" s="2"/>
      <c r="D1939" s="2"/>
    </row>
    <row r="1940" spans="3:4" ht="27.75" customHeight="1" x14ac:dyDescent="0.25">
      <c r="C1940" s="2"/>
      <c r="D1940" s="2"/>
    </row>
    <row r="1941" spans="3:4" ht="27.75" customHeight="1" x14ac:dyDescent="0.25">
      <c r="C1941" s="2"/>
      <c r="D1941" s="2"/>
    </row>
    <row r="1942" spans="3:4" ht="27.75" customHeight="1" x14ac:dyDescent="0.25">
      <c r="C1942" s="2"/>
      <c r="D1942" s="2"/>
    </row>
    <row r="1943" spans="3:4" ht="27.75" customHeight="1" x14ac:dyDescent="0.25">
      <c r="C1943" s="2"/>
      <c r="D1943" s="2"/>
    </row>
    <row r="1944" spans="3:4" ht="27.75" customHeight="1" x14ac:dyDescent="0.25">
      <c r="C1944" s="2"/>
      <c r="D1944" s="2"/>
    </row>
    <row r="1945" spans="3:4" ht="27.75" customHeight="1" x14ac:dyDescent="0.25">
      <c r="C1945" s="2"/>
      <c r="D1945" s="2"/>
    </row>
    <row r="1946" spans="3:4" ht="27.75" customHeight="1" x14ac:dyDescent="0.25">
      <c r="C1946" s="2"/>
      <c r="D1946" s="2"/>
    </row>
    <row r="1947" spans="3:4" ht="27.75" customHeight="1" x14ac:dyDescent="0.25">
      <c r="C1947" s="2"/>
      <c r="D1947" s="2"/>
    </row>
    <row r="1948" spans="3:4" ht="27.75" customHeight="1" x14ac:dyDescent="0.25">
      <c r="C1948" s="2"/>
      <c r="D1948" s="2"/>
    </row>
    <row r="1949" spans="3:4" ht="27.75" customHeight="1" x14ac:dyDescent="0.25">
      <c r="C1949" s="2"/>
      <c r="D1949" s="2"/>
    </row>
    <row r="1950" spans="3:4" ht="27.75" customHeight="1" x14ac:dyDescent="0.25">
      <c r="C1950" s="2"/>
      <c r="D1950" s="2"/>
    </row>
    <row r="1951" spans="3:4" ht="27.75" customHeight="1" x14ac:dyDescent="0.25">
      <c r="C1951" s="2"/>
      <c r="D1951" s="2"/>
    </row>
    <row r="1952" spans="3:4" ht="27.75" customHeight="1" x14ac:dyDescent="0.25">
      <c r="C1952" s="2"/>
      <c r="D1952" s="2"/>
    </row>
    <row r="1953" spans="3:4" ht="27.75" customHeight="1" x14ac:dyDescent="0.25">
      <c r="C1953" s="2"/>
      <c r="D1953" s="2"/>
    </row>
    <row r="1954" spans="3:4" ht="27.75" customHeight="1" x14ac:dyDescent="0.25">
      <c r="C1954" s="2"/>
      <c r="D1954" s="2"/>
    </row>
    <row r="1955" spans="3:4" ht="27.75" customHeight="1" x14ac:dyDescent="0.25">
      <c r="C1955" s="2"/>
      <c r="D1955" s="2"/>
    </row>
    <row r="1956" spans="3:4" ht="27.75" customHeight="1" x14ac:dyDescent="0.25">
      <c r="C1956" s="2"/>
      <c r="D1956" s="2"/>
    </row>
    <row r="1957" spans="3:4" ht="27.75" customHeight="1" x14ac:dyDescent="0.25">
      <c r="C1957" s="2"/>
      <c r="D1957" s="2"/>
    </row>
    <row r="1958" spans="3:4" ht="27.75" customHeight="1" x14ac:dyDescent="0.25">
      <c r="C1958" s="2"/>
      <c r="D1958" s="2"/>
    </row>
    <row r="1959" spans="3:4" ht="27.75" customHeight="1" x14ac:dyDescent="0.25">
      <c r="C1959" s="2"/>
      <c r="D1959" s="2"/>
    </row>
    <row r="1960" spans="3:4" ht="27.75" customHeight="1" x14ac:dyDescent="0.25">
      <c r="C1960" s="2"/>
      <c r="D1960" s="2"/>
    </row>
    <row r="1961" spans="3:4" ht="27.75" customHeight="1" x14ac:dyDescent="0.25">
      <c r="C1961" s="2"/>
      <c r="D1961" s="2"/>
    </row>
    <row r="1962" spans="3:4" ht="27.75" customHeight="1" x14ac:dyDescent="0.25">
      <c r="C1962" s="2"/>
      <c r="D1962" s="2"/>
    </row>
    <row r="1963" spans="3:4" ht="27.75" customHeight="1" x14ac:dyDescent="0.25">
      <c r="C1963" s="2"/>
      <c r="D1963" s="2"/>
    </row>
    <row r="1964" spans="3:4" ht="27.75" customHeight="1" x14ac:dyDescent="0.25">
      <c r="C1964" s="2"/>
      <c r="D1964" s="2"/>
    </row>
    <row r="1965" spans="3:4" ht="27.75" customHeight="1" x14ac:dyDescent="0.25">
      <c r="C1965" s="2"/>
      <c r="D1965" s="2"/>
    </row>
    <row r="1966" spans="3:4" ht="27.75" customHeight="1" x14ac:dyDescent="0.25">
      <c r="C1966" s="2"/>
      <c r="D1966" s="2"/>
    </row>
    <row r="1967" spans="3:4" ht="27.75" customHeight="1" x14ac:dyDescent="0.25">
      <c r="C1967" s="2"/>
      <c r="D1967" s="2"/>
    </row>
    <row r="1968" spans="3:4" ht="27.75" customHeight="1" x14ac:dyDescent="0.25">
      <c r="C1968" s="2"/>
      <c r="D1968" s="2"/>
    </row>
    <row r="1969" spans="3:4" ht="27.75" customHeight="1" x14ac:dyDescent="0.25">
      <c r="C1969" s="2"/>
      <c r="D1969" s="2"/>
    </row>
    <row r="1970" spans="3:4" ht="27.75" customHeight="1" x14ac:dyDescent="0.25">
      <c r="C1970" s="2"/>
      <c r="D1970" s="2"/>
    </row>
    <row r="1971" spans="3:4" ht="27.75" customHeight="1" x14ac:dyDescent="0.25">
      <c r="C1971" s="2"/>
      <c r="D1971" s="2"/>
    </row>
    <row r="1972" spans="3:4" ht="27.75" customHeight="1" x14ac:dyDescent="0.25">
      <c r="C1972" s="2"/>
      <c r="D1972" s="2"/>
    </row>
    <row r="1973" spans="3:4" ht="27.75" customHeight="1" x14ac:dyDescent="0.25">
      <c r="C1973" s="2"/>
      <c r="D1973" s="2"/>
    </row>
    <row r="1974" spans="3:4" ht="27.75" customHeight="1" x14ac:dyDescent="0.25">
      <c r="C1974" s="2"/>
      <c r="D1974" s="2"/>
    </row>
    <row r="1975" spans="3:4" ht="27.75" customHeight="1" x14ac:dyDescent="0.25">
      <c r="C1975" s="2"/>
      <c r="D1975" s="2"/>
    </row>
    <row r="1976" spans="3:4" ht="27.75" customHeight="1" x14ac:dyDescent="0.25">
      <c r="C1976" s="2"/>
      <c r="D1976" s="2"/>
    </row>
    <row r="1977" spans="3:4" ht="27.75" customHeight="1" x14ac:dyDescent="0.25">
      <c r="C1977" s="2"/>
      <c r="D1977" s="2"/>
    </row>
    <row r="1978" spans="3:4" ht="27.75" customHeight="1" x14ac:dyDescent="0.25">
      <c r="C1978" s="2"/>
      <c r="D1978" s="2"/>
    </row>
    <row r="1979" spans="3:4" ht="27.75" customHeight="1" x14ac:dyDescent="0.25">
      <c r="C1979" s="2"/>
      <c r="D1979" s="2"/>
    </row>
    <row r="1980" spans="3:4" ht="27.75" customHeight="1" x14ac:dyDescent="0.25">
      <c r="C1980" s="2"/>
      <c r="D1980" s="2"/>
    </row>
    <row r="1981" spans="3:4" ht="27.75" customHeight="1" x14ac:dyDescent="0.25">
      <c r="C1981" s="2"/>
      <c r="D1981" s="2"/>
    </row>
    <row r="1982" spans="3:4" ht="27.75" customHeight="1" x14ac:dyDescent="0.25">
      <c r="C1982" s="2"/>
      <c r="D1982" s="2"/>
    </row>
    <row r="1983" spans="3:4" ht="27.75" customHeight="1" x14ac:dyDescent="0.25">
      <c r="C1983" s="2"/>
      <c r="D1983" s="2"/>
    </row>
    <row r="1984" spans="3:4" ht="27.75" customHeight="1" x14ac:dyDescent="0.25">
      <c r="C1984" s="2"/>
      <c r="D1984" s="2"/>
    </row>
    <row r="1985" spans="3:4" ht="27.75" customHeight="1" x14ac:dyDescent="0.25">
      <c r="C1985" s="2"/>
      <c r="D1985" s="2"/>
    </row>
    <row r="1986" spans="3:4" ht="27.75" customHeight="1" x14ac:dyDescent="0.25">
      <c r="C1986" s="2"/>
      <c r="D1986" s="2"/>
    </row>
    <row r="1987" spans="3:4" ht="27.75" customHeight="1" x14ac:dyDescent="0.25">
      <c r="C1987" s="2"/>
      <c r="D1987" s="2"/>
    </row>
    <row r="1988" spans="3:4" ht="27.75" customHeight="1" x14ac:dyDescent="0.25">
      <c r="C1988" s="2"/>
      <c r="D1988" s="2"/>
    </row>
    <row r="1989" spans="3:4" ht="27.75" customHeight="1" x14ac:dyDescent="0.25">
      <c r="C1989" s="2"/>
      <c r="D1989" s="2"/>
    </row>
    <row r="1990" spans="3:4" ht="27.75" customHeight="1" x14ac:dyDescent="0.25">
      <c r="C1990" s="2"/>
      <c r="D1990" s="2"/>
    </row>
    <row r="1991" spans="3:4" ht="27.75" customHeight="1" x14ac:dyDescent="0.25">
      <c r="C1991" s="2"/>
      <c r="D1991" s="2"/>
    </row>
    <row r="1992" spans="3:4" ht="27.75" customHeight="1" x14ac:dyDescent="0.25">
      <c r="C1992" s="2"/>
      <c r="D1992" s="2"/>
    </row>
    <row r="1993" spans="3:4" ht="27.75" customHeight="1" x14ac:dyDescent="0.25">
      <c r="C1993" s="2"/>
      <c r="D1993" s="2"/>
    </row>
    <row r="1994" spans="3:4" ht="27.75" customHeight="1" x14ac:dyDescent="0.25">
      <c r="C1994" s="2"/>
      <c r="D1994" s="2"/>
    </row>
    <row r="1995" spans="3:4" ht="27.75" customHeight="1" x14ac:dyDescent="0.25">
      <c r="C1995" s="2"/>
      <c r="D1995" s="2"/>
    </row>
    <row r="1996" spans="3:4" ht="27.75" customHeight="1" x14ac:dyDescent="0.25">
      <c r="C1996" s="2"/>
      <c r="D1996" s="2"/>
    </row>
    <row r="1997" spans="3:4" ht="27.75" customHeight="1" x14ac:dyDescent="0.25">
      <c r="C1997" s="2"/>
      <c r="D1997" s="2"/>
    </row>
    <row r="1998" spans="3:4" ht="27.75" customHeight="1" x14ac:dyDescent="0.25">
      <c r="C1998" s="2"/>
      <c r="D1998" s="2"/>
    </row>
    <row r="1999" spans="3:4" ht="27.75" customHeight="1" x14ac:dyDescent="0.25">
      <c r="C1999" s="2"/>
      <c r="D1999" s="2"/>
    </row>
    <row r="2000" spans="3:4" ht="27.75" customHeight="1" x14ac:dyDescent="0.25">
      <c r="C2000" s="2"/>
      <c r="D2000" s="2"/>
    </row>
    <row r="2001" spans="3:4" ht="27.75" customHeight="1" x14ac:dyDescent="0.25">
      <c r="C2001" s="2"/>
      <c r="D2001" s="2"/>
    </row>
    <row r="2002" spans="3:4" ht="27.75" customHeight="1" x14ac:dyDescent="0.25">
      <c r="C2002" s="2"/>
      <c r="D2002" s="2"/>
    </row>
    <row r="2003" spans="3:4" ht="27.75" customHeight="1" x14ac:dyDescent="0.25">
      <c r="C2003" s="2"/>
      <c r="D2003" s="2"/>
    </row>
    <row r="2004" spans="3:4" ht="27.75" customHeight="1" x14ac:dyDescent="0.25">
      <c r="C2004" s="2"/>
      <c r="D2004" s="2"/>
    </row>
    <row r="2005" spans="3:4" ht="27.75" customHeight="1" x14ac:dyDescent="0.25">
      <c r="C2005" s="2"/>
      <c r="D2005" s="2"/>
    </row>
    <row r="2006" spans="3:4" ht="27.75" customHeight="1" x14ac:dyDescent="0.25">
      <c r="C2006" s="2"/>
      <c r="D2006" s="2"/>
    </row>
    <row r="2007" spans="3:4" ht="27.75" customHeight="1" x14ac:dyDescent="0.25">
      <c r="C2007" s="2"/>
      <c r="D2007" s="2"/>
    </row>
    <row r="2008" spans="3:4" ht="27.75" customHeight="1" x14ac:dyDescent="0.25">
      <c r="C2008" s="2"/>
      <c r="D2008" s="2"/>
    </row>
    <row r="2009" spans="3:4" ht="27.75" customHeight="1" x14ac:dyDescent="0.25">
      <c r="C2009" s="2"/>
      <c r="D2009" s="2"/>
    </row>
    <row r="2010" spans="3:4" ht="27.75" customHeight="1" x14ac:dyDescent="0.25">
      <c r="C2010" s="2"/>
      <c r="D2010" s="2"/>
    </row>
    <row r="2011" spans="3:4" ht="27.75" customHeight="1" x14ac:dyDescent="0.25">
      <c r="C2011" s="2"/>
      <c r="D2011" s="2"/>
    </row>
    <row r="2012" spans="3:4" ht="27.75" customHeight="1" x14ac:dyDescent="0.25">
      <c r="C2012" s="2"/>
      <c r="D2012" s="2"/>
    </row>
    <row r="2013" spans="3:4" ht="27.75" customHeight="1" x14ac:dyDescent="0.25">
      <c r="C2013" s="2"/>
      <c r="D2013" s="2"/>
    </row>
    <row r="2014" spans="3:4" ht="27.75" customHeight="1" x14ac:dyDescent="0.25">
      <c r="C2014" s="2"/>
      <c r="D2014" s="2"/>
    </row>
    <row r="2015" spans="3:4" ht="27.75" customHeight="1" x14ac:dyDescent="0.25">
      <c r="C2015" s="2"/>
      <c r="D2015" s="2"/>
    </row>
    <row r="2016" spans="3:4" ht="27.75" customHeight="1" x14ac:dyDescent="0.25">
      <c r="C2016" s="2"/>
      <c r="D2016" s="2"/>
    </row>
    <row r="2017" spans="3:4" ht="27.75" customHeight="1" x14ac:dyDescent="0.25">
      <c r="C2017" s="2"/>
      <c r="D2017" s="2"/>
    </row>
    <row r="2018" spans="3:4" ht="27.75" customHeight="1" x14ac:dyDescent="0.25">
      <c r="C2018" s="2"/>
      <c r="D2018" s="2"/>
    </row>
    <row r="2019" spans="3:4" ht="27.75" customHeight="1" x14ac:dyDescent="0.25">
      <c r="C2019" s="2"/>
      <c r="D2019" s="2"/>
    </row>
    <row r="2020" spans="3:4" ht="27.75" customHeight="1" x14ac:dyDescent="0.25">
      <c r="C2020" s="2"/>
      <c r="D2020" s="2"/>
    </row>
    <row r="2021" spans="3:4" ht="27.75" customHeight="1" x14ac:dyDescent="0.25">
      <c r="C2021" s="2"/>
      <c r="D2021" s="2"/>
    </row>
    <row r="2022" spans="3:4" ht="27.75" customHeight="1" x14ac:dyDescent="0.25">
      <c r="C2022" s="2"/>
      <c r="D2022" s="2"/>
    </row>
    <row r="2023" spans="3:4" ht="27.75" customHeight="1" x14ac:dyDescent="0.25">
      <c r="C2023" s="2"/>
      <c r="D2023" s="2"/>
    </row>
    <row r="2024" spans="3:4" ht="27.75" customHeight="1" x14ac:dyDescent="0.25">
      <c r="C2024" s="2"/>
      <c r="D2024" s="2"/>
    </row>
    <row r="2025" spans="3:4" ht="27.75" customHeight="1" x14ac:dyDescent="0.25">
      <c r="C2025" s="2"/>
      <c r="D2025" s="2"/>
    </row>
    <row r="2026" spans="3:4" ht="27.75" customHeight="1" x14ac:dyDescent="0.25">
      <c r="C2026" s="2"/>
      <c r="D2026" s="2"/>
    </row>
    <row r="2027" spans="3:4" ht="27.75" customHeight="1" x14ac:dyDescent="0.25">
      <c r="C2027" s="2"/>
      <c r="D2027" s="2"/>
    </row>
    <row r="2028" spans="3:4" ht="27.75" customHeight="1" x14ac:dyDescent="0.25">
      <c r="C2028" s="2"/>
      <c r="D2028" s="2"/>
    </row>
    <row r="2029" spans="3:4" ht="27.75" customHeight="1" x14ac:dyDescent="0.25">
      <c r="C2029" s="2"/>
      <c r="D2029" s="2"/>
    </row>
    <row r="2030" spans="3:4" ht="27.75" customHeight="1" x14ac:dyDescent="0.25">
      <c r="C2030" s="2"/>
      <c r="D2030" s="2"/>
    </row>
    <row r="2031" spans="3:4" ht="27.75" customHeight="1" x14ac:dyDescent="0.25">
      <c r="C2031" s="2"/>
      <c r="D2031" s="2"/>
    </row>
    <row r="2032" spans="3:4" ht="27.75" customHeight="1" x14ac:dyDescent="0.25">
      <c r="C2032" s="2"/>
      <c r="D2032" s="2"/>
    </row>
    <row r="2033" spans="3:4" ht="27.75" customHeight="1" x14ac:dyDescent="0.25">
      <c r="C2033" s="2"/>
      <c r="D2033" s="2"/>
    </row>
    <row r="2034" spans="3:4" ht="27.75" customHeight="1" x14ac:dyDescent="0.25">
      <c r="C2034" s="2"/>
      <c r="D2034" s="2"/>
    </row>
    <row r="2035" spans="3:4" ht="27.75" customHeight="1" x14ac:dyDescent="0.25">
      <c r="C2035" s="2"/>
      <c r="D2035" s="2"/>
    </row>
    <row r="2036" spans="3:4" ht="27.75" customHeight="1" x14ac:dyDescent="0.25">
      <c r="C2036" s="2"/>
      <c r="D2036" s="2"/>
    </row>
    <row r="2037" spans="3:4" ht="27.75" customHeight="1" x14ac:dyDescent="0.25">
      <c r="C2037" s="2"/>
      <c r="D2037" s="2"/>
    </row>
    <row r="2038" spans="3:4" ht="27.75" customHeight="1" x14ac:dyDescent="0.25">
      <c r="C2038" s="2"/>
      <c r="D2038" s="2"/>
    </row>
    <row r="2039" spans="3:4" ht="27.75" customHeight="1" x14ac:dyDescent="0.25">
      <c r="C2039" s="2"/>
      <c r="D2039" s="2"/>
    </row>
    <row r="2040" spans="3:4" ht="27.75" customHeight="1" x14ac:dyDescent="0.25">
      <c r="C2040" s="2"/>
      <c r="D2040" s="2"/>
    </row>
    <row r="2041" spans="3:4" ht="27.75" customHeight="1" x14ac:dyDescent="0.25">
      <c r="C2041" s="2"/>
      <c r="D2041" s="2"/>
    </row>
    <row r="2042" spans="3:4" ht="27.75" customHeight="1" x14ac:dyDescent="0.25">
      <c r="C2042" s="2"/>
      <c r="D2042" s="2"/>
    </row>
    <row r="2043" spans="3:4" ht="27.75" customHeight="1" x14ac:dyDescent="0.25">
      <c r="C2043" s="2"/>
      <c r="D2043" s="2"/>
    </row>
    <row r="2044" spans="3:4" ht="27.75" customHeight="1" x14ac:dyDescent="0.25">
      <c r="C2044" s="2"/>
      <c r="D2044" s="2"/>
    </row>
    <row r="2045" spans="3:4" ht="27.75" customHeight="1" x14ac:dyDescent="0.25">
      <c r="C2045" s="2"/>
      <c r="D2045" s="2"/>
    </row>
    <row r="2046" spans="3:4" ht="27.75" customHeight="1" x14ac:dyDescent="0.25">
      <c r="C2046" s="2"/>
      <c r="D2046" s="2"/>
    </row>
    <row r="2047" spans="3:4" ht="27.75" customHeight="1" x14ac:dyDescent="0.25">
      <c r="C2047" s="2"/>
      <c r="D2047" s="2"/>
    </row>
    <row r="2048" spans="3:4" ht="27.75" customHeight="1" x14ac:dyDescent="0.25">
      <c r="C2048" s="2"/>
      <c r="D2048" s="2"/>
    </row>
    <row r="2049" spans="3:4" ht="27.75" customHeight="1" x14ac:dyDescent="0.25">
      <c r="C2049" s="2"/>
      <c r="D2049" s="2"/>
    </row>
    <row r="2050" spans="3:4" ht="27.75" customHeight="1" x14ac:dyDescent="0.25">
      <c r="C2050" s="2"/>
      <c r="D2050" s="2"/>
    </row>
    <row r="2051" spans="3:4" ht="27.75" customHeight="1" x14ac:dyDescent="0.25">
      <c r="C2051" s="2"/>
      <c r="D2051" s="2"/>
    </row>
    <row r="2052" spans="3:4" ht="27.75" customHeight="1" x14ac:dyDescent="0.25">
      <c r="C2052" s="2"/>
      <c r="D2052" s="2"/>
    </row>
    <row r="2053" spans="3:4" ht="27.75" customHeight="1" x14ac:dyDescent="0.25">
      <c r="C2053" s="2"/>
      <c r="D2053" s="2"/>
    </row>
    <row r="2054" spans="3:4" ht="27.75" customHeight="1" x14ac:dyDescent="0.25">
      <c r="C2054" s="2"/>
      <c r="D2054" s="2"/>
    </row>
    <row r="2055" spans="3:4" ht="27.75" customHeight="1" x14ac:dyDescent="0.25">
      <c r="C2055" s="2"/>
      <c r="D2055" s="2"/>
    </row>
    <row r="2056" spans="3:4" ht="27.75" customHeight="1" x14ac:dyDescent="0.25">
      <c r="C2056" s="2"/>
      <c r="D2056" s="2"/>
    </row>
    <row r="2057" spans="3:4" ht="27.75" customHeight="1" x14ac:dyDescent="0.25">
      <c r="C2057" s="2"/>
      <c r="D2057" s="2"/>
    </row>
    <row r="2058" spans="3:4" ht="27.75" customHeight="1" x14ac:dyDescent="0.25">
      <c r="C2058" s="2"/>
      <c r="D2058" s="2"/>
    </row>
    <row r="2059" spans="3:4" ht="27.75" customHeight="1" x14ac:dyDescent="0.25">
      <c r="C2059" s="2"/>
      <c r="D2059" s="2"/>
    </row>
    <row r="2060" spans="3:4" ht="27.75" customHeight="1" x14ac:dyDescent="0.25">
      <c r="C2060" s="2"/>
      <c r="D2060" s="2"/>
    </row>
    <row r="2061" spans="3:4" ht="27.75" customHeight="1" x14ac:dyDescent="0.25">
      <c r="C2061" s="2"/>
      <c r="D2061" s="2"/>
    </row>
    <row r="2062" spans="3:4" ht="27.75" customHeight="1" x14ac:dyDescent="0.25">
      <c r="C2062" s="2"/>
      <c r="D2062" s="2"/>
    </row>
    <row r="2063" spans="3:4" ht="27.75" customHeight="1" x14ac:dyDescent="0.25">
      <c r="C2063" s="2"/>
      <c r="D2063" s="2"/>
    </row>
    <row r="2064" spans="3:4" ht="27.75" customHeight="1" x14ac:dyDescent="0.25">
      <c r="C2064" s="2"/>
      <c r="D2064" s="2"/>
    </row>
    <row r="2065" spans="3:4" ht="27.75" customHeight="1" x14ac:dyDescent="0.25">
      <c r="C2065" s="2"/>
      <c r="D2065" s="2"/>
    </row>
    <row r="2066" spans="3:4" ht="27.75" customHeight="1" x14ac:dyDescent="0.25">
      <c r="C2066" s="2"/>
      <c r="D2066" s="2"/>
    </row>
    <row r="2067" spans="3:4" ht="27.75" customHeight="1" x14ac:dyDescent="0.25">
      <c r="C2067" s="2"/>
      <c r="D2067" s="2"/>
    </row>
    <row r="2068" spans="3:4" ht="27.75" customHeight="1" x14ac:dyDescent="0.25">
      <c r="C2068" s="2"/>
      <c r="D2068" s="2"/>
    </row>
    <row r="2069" spans="3:4" ht="27.75" customHeight="1" x14ac:dyDescent="0.25">
      <c r="C2069" s="2"/>
      <c r="D2069" s="2"/>
    </row>
    <row r="2070" spans="3:4" ht="27.75" customHeight="1" x14ac:dyDescent="0.25">
      <c r="C2070" s="2"/>
      <c r="D2070" s="2"/>
    </row>
    <row r="2071" spans="3:4" ht="27.75" customHeight="1" x14ac:dyDescent="0.25">
      <c r="C2071" s="2"/>
      <c r="D2071" s="2"/>
    </row>
    <row r="2072" spans="3:4" ht="27.75" customHeight="1" x14ac:dyDescent="0.25">
      <c r="C2072" s="2"/>
      <c r="D2072" s="2"/>
    </row>
    <row r="2073" spans="3:4" ht="27.75" customHeight="1" x14ac:dyDescent="0.25">
      <c r="C2073" s="2"/>
      <c r="D2073" s="2"/>
    </row>
    <row r="2074" spans="3:4" ht="27.75" customHeight="1" x14ac:dyDescent="0.25">
      <c r="C2074" s="2"/>
      <c r="D2074" s="2"/>
    </row>
    <row r="2075" spans="3:4" ht="27.75" customHeight="1" x14ac:dyDescent="0.25">
      <c r="C2075" s="2"/>
      <c r="D2075" s="2"/>
    </row>
    <row r="2076" spans="3:4" ht="27.75" customHeight="1" x14ac:dyDescent="0.25">
      <c r="C2076" s="2"/>
      <c r="D2076" s="2"/>
    </row>
    <row r="2077" spans="3:4" ht="27.75" customHeight="1" x14ac:dyDescent="0.25">
      <c r="C2077" s="2"/>
      <c r="D2077" s="2"/>
    </row>
    <row r="2078" spans="3:4" ht="27.75" customHeight="1" x14ac:dyDescent="0.25">
      <c r="C2078" s="2"/>
      <c r="D2078" s="2"/>
    </row>
    <row r="2079" spans="3:4" ht="27.75" customHeight="1" x14ac:dyDescent="0.25">
      <c r="C2079" s="2"/>
      <c r="D2079" s="2"/>
    </row>
    <row r="2080" spans="3:4" ht="27.75" customHeight="1" x14ac:dyDescent="0.25">
      <c r="C2080" s="2"/>
      <c r="D2080" s="2"/>
    </row>
    <row r="2081" spans="3:4" ht="27.75" customHeight="1" x14ac:dyDescent="0.25">
      <c r="C2081" s="2"/>
      <c r="D2081" s="2"/>
    </row>
    <row r="2082" spans="3:4" ht="27.75" customHeight="1" x14ac:dyDescent="0.25">
      <c r="C2082" s="2"/>
      <c r="D2082" s="2"/>
    </row>
    <row r="2083" spans="3:4" ht="27.75" customHeight="1" x14ac:dyDescent="0.25">
      <c r="C2083" s="2"/>
      <c r="D2083" s="2"/>
    </row>
    <row r="2084" spans="3:4" ht="27.75" customHeight="1" x14ac:dyDescent="0.25">
      <c r="C2084" s="2"/>
      <c r="D2084" s="2"/>
    </row>
    <row r="2085" spans="3:4" ht="27.75" customHeight="1" x14ac:dyDescent="0.25">
      <c r="C2085" s="2"/>
      <c r="D2085" s="2"/>
    </row>
    <row r="2086" spans="3:4" ht="27.75" customHeight="1" x14ac:dyDescent="0.25">
      <c r="C2086" s="2"/>
      <c r="D2086" s="2"/>
    </row>
    <row r="2087" spans="3:4" ht="27.75" customHeight="1" x14ac:dyDescent="0.25">
      <c r="C2087" s="2"/>
      <c r="D2087" s="2"/>
    </row>
    <row r="2088" spans="3:4" ht="27.75" customHeight="1" x14ac:dyDescent="0.25">
      <c r="C2088" s="2"/>
      <c r="D2088" s="2"/>
    </row>
    <row r="2089" spans="3:4" ht="27.75" customHeight="1" x14ac:dyDescent="0.25">
      <c r="C2089" s="2"/>
      <c r="D2089" s="2"/>
    </row>
    <row r="2090" spans="3:4" ht="27.75" customHeight="1" x14ac:dyDescent="0.25">
      <c r="C2090" s="2"/>
      <c r="D2090" s="2"/>
    </row>
    <row r="2091" spans="3:4" ht="27.75" customHeight="1" x14ac:dyDescent="0.25">
      <c r="C2091" s="2"/>
      <c r="D2091" s="2"/>
    </row>
    <row r="2092" spans="3:4" ht="27.75" customHeight="1" x14ac:dyDescent="0.25">
      <c r="C2092" s="2"/>
      <c r="D2092" s="2"/>
    </row>
    <row r="2093" spans="3:4" ht="27.75" customHeight="1" x14ac:dyDescent="0.25">
      <c r="C2093" s="2"/>
      <c r="D2093" s="2"/>
    </row>
    <row r="2094" spans="3:4" ht="27.75" customHeight="1" x14ac:dyDescent="0.25">
      <c r="C2094" s="2"/>
      <c r="D2094" s="2"/>
    </row>
    <row r="2095" spans="3:4" ht="27.75" customHeight="1" x14ac:dyDescent="0.25">
      <c r="C2095" s="2"/>
      <c r="D2095" s="2"/>
    </row>
    <row r="2096" spans="3:4" ht="27.75" customHeight="1" x14ac:dyDescent="0.25">
      <c r="C2096" s="2"/>
      <c r="D2096" s="2"/>
    </row>
    <row r="2097" spans="3:4" ht="27.75" customHeight="1" x14ac:dyDescent="0.25">
      <c r="C2097" s="2"/>
      <c r="D2097" s="2"/>
    </row>
    <row r="2098" spans="3:4" ht="27.75" customHeight="1" x14ac:dyDescent="0.25">
      <c r="C2098" s="2"/>
      <c r="D2098" s="2"/>
    </row>
    <row r="2099" spans="3:4" ht="27.75" customHeight="1" x14ac:dyDescent="0.25">
      <c r="C2099" s="2"/>
      <c r="D2099" s="2"/>
    </row>
    <row r="2100" spans="3:4" ht="27.75" customHeight="1" x14ac:dyDescent="0.25">
      <c r="C2100" s="2"/>
      <c r="D2100" s="2"/>
    </row>
    <row r="2101" spans="3:4" ht="27.75" customHeight="1" x14ac:dyDescent="0.25">
      <c r="C2101" s="2"/>
      <c r="D2101" s="2"/>
    </row>
    <row r="2102" spans="3:4" ht="27.75" customHeight="1" x14ac:dyDescent="0.25">
      <c r="C2102" s="2"/>
      <c r="D2102" s="2"/>
    </row>
    <row r="2103" spans="3:4" ht="27.75" customHeight="1" x14ac:dyDescent="0.25">
      <c r="C2103" s="2"/>
      <c r="D2103" s="2"/>
    </row>
    <row r="2104" spans="3:4" ht="27.75" customHeight="1" x14ac:dyDescent="0.25">
      <c r="C2104" s="2"/>
      <c r="D2104" s="2"/>
    </row>
    <row r="2105" spans="3:4" ht="27.75" customHeight="1" x14ac:dyDescent="0.25">
      <c r="C2105" s="2"/>
      <c r="D2105" s="2"/>
    </row>
    <row r="2106" spans="3:4" ht="27.75" customHeight="1" x14ac:dyDescent="0.25">
      <c r="C2106" s="2"/>
      <c r="D2106" s="2"/>
    </row>
    <row r="2107" spans="3:4" ht="27.75" customHeight="1" x14ac:dyDescent="0.25">
      <c r="C2107" s="2"/>
      <c r="D2107" s="2"/>
    </row>
    <row r="2108" spans="3:4" ht="27.75" customHeight="1" x14ac:dyDescent="0.25">
      <c r="C2108" s="2"/>
      <c r="D2108" s="2"/>
    </row>
    <row r="2109" spans="3:4" ht="27.75" customHeight="1" x14ac:dyDescent="0.25">
      <c r="C2109" s="2"/>
      <c r="D2109" s="2"/>
    </row>
    <row r="2110" spans="3:4" ht="27.75" customHeight="1" x14ac:dyDescent="0.25">
      <c r="C2110" s="2"/>
      <c r="D2110" s="2"/>
    </row>
    <row r="2111" spans="3:4" ht="27.75" customHeight="1" x14ac:dyDescent="0.25">
      <c r="C2111" s="2"/>
      <c r="D2111" s="2"/>
    </row>
    <row r="2112" spans="3:4" ht="27.75" customHeight="1" x14ac:dyDescent="0.25">
      <c r="C2112" s="2"/>
      <c r="D2112" s="2"/>
    </row>
    <row r="2113" spans="3:4" ht="27.75" customHeight="1" x14ac:dyDescent="0.25">
      <c r="C2113" s="2"/>
      <c r="D2113" s="2"/>
    </row>
    <row r="2114" spans="3:4" ht="27.75" customHeight="1" x14ac:dyDescent="0.25">
      <c r="C2114" s="2"/>
      <c r="D2114" s="2"/>
    </row>
    <row r="2115" spans="3:4" ht="27.75" customHeight="1" x14ac:dyDescent="0.25">
      <c r="C2115" s="2"/>
      <c r="D2115" s="2"/>
    </row>
    <row r="2116" spans="3:4" ht="27.75" customHeight="1" x14ac:dyDescent="0.25">
      <c r="C2116" s="2"/>
      <c r="D2116" s="2"/>
    </row>
    <row r="2117" spans="3:4" ht="27.75" customHeight="1" x14ac:dyDescent="0.25">
      <c r="C2117" s="2"/>
      <c r="D2117" s="2"/>
    </row>
    <row r="2118" spans="3:4" ht="27.75" customHeight="1" x14ac:dyDescent="0.25">
      <c r="C2118" s="2"/>
      <c r="D2118" s="2"/>
    </row>
    <row r="2119" spans="3:4" ht="27.75" customHeight="1" x14ac:dyDescent="0.25">
      <c r="C2119" s="2"/>
      <c r="D2119" s="2"/>
    </row>
    <row r="2120" spans="3:4" ht="27.75" customHeight="1" x14ac:dyDescent="0.25">
      <c r="C2120" s="2"/>
      <c r="D2120" s="2"/>
    </row>
    <row r="2121" spans="3:4" ht="27.75" customHeight="1" x14ac:dyDescent="0.25">
      <c r="C2121" s="2"/>
      <c r="D2121" s="2"/>
    </row>
    <row r="2122" spans="3:4" ht="27.75" customHeight="1" x14ac:dyDescent="0.25">
      <c r="C2122" s="2"/>
      <c r="D2122" s="2"/>
    </row>
    <row r="2123" spans="3:4" ht="27.75" customHeight="1" x14ac:dyDescent="0.25">
      <c r="C2123" s="2"/>
      <c r="D2123" s="2"/>
    </row>
    <row r="2124" spans="3:4" ht="27.75" customHeight="1" x14ac:dyDescent="0.25">
      <c r="C2124" s="2"/>
      <c r="D2124" s="2"/>
    </row>
    <row r="2125" spans="3:4" ht="27.75" customHeight="1" x14ac:dyDescent="0.25">
      <c r="C2125" s="2"/>
      <c r="D2125" s="2"/>
    </row>
    <row r="2126" spans="3:4" ht="27.75" customHeight="1" x14ac:dyDescent="0.25">
      <c r="C2126" s="2"/>
      <c r="D2126" s="2"/>
    </row>
    <row r="2127" spans="3:4" ht="27.75" customHeight="1" x14ac:dyDescent="0.25">
      <c r="C2127" s="2"/>
      <c r="D2127" s="2"/>
    </row>
    <row r="2128" spans="3:4" ht="27.75" customHeight="1" x14ac:dyDescent="0.25">
      <c r="C2128" s="2"/>
      <c r="D2128" s="2"/>
    </row>
    <row r="2129" spans="3:4" ht="27.75" customHeight="1" x14ac:dyDescent="0.25">
      <c r="C2129" s="2"/>
      <c r="D2129" s="2"/>
    </row>
    <row r="2130" spans="3:4" ht="27.75" customHeight="1" x14ac:dyDescent="0.25">
      <c r="C2130" s="2"/>
      <c r="D2130" s="2"/>
    </row>
    <row r="2131" spans="3:4" ht="27.75" customHeight="1" x14ac:dyDescent="0.25">
      <c r="C2131" s="2"/>
      <c r="D2131" s="2"/>
    </row>
    <row r="2132" spans="3:4" ht="27.75" customHeight="1" x14ac:dyDescent="0.25">
      <c r="C2132" s="2"/>
      <c r="D2132" s="2"/>
    </row>
    <row r="2133" spans="3:4" ht="27.75" customHeight="1" x14ac:dyDescent="0.25">
      <c r="C2133" s="2"/>
      <c r="D2133" s="2"/>
    </row>
    <row r="2134" spans="3:4" ht="27.75" customHeight="1" x14ac:dyDescent="0.25">
      <c r="C2134" s="2"/>
      <c r="D2134" s="2"/>
    </row>
    <row r="2135" spans="3:4" ht="27.75" customHeight="1" x14ac:dyDescent="0.25">
      <c r="C2135" s="2"/>
      <c r="D2135" s="2"/>
    </row>
    <row r="2136" spans="3:4" ht="27.75" customHeight="1" x14ac:dyDescent="0.25">
      <c r="C2136" s="2"/>
      <c r="D2136" s="2"/>
    </row>
    <row r="2137" spans="3:4" ht="27.75" customHeight="1" x14ac:dyDescent="0.25">
      <c r="C2137" s="2"/>
      <c r="D2137" s="2"/>
    </row>
    <row r="2138" spans="3:4" ht="27.75" customHeight="1" x14ac:dyDescent="0.25">
      <c r="C2138" s="2"/>
      <c r="D2138" s="2"/>
    </row>
    <row r="2139" spans="3:4" ht="27.75" customHeight="1" x14ac:dyDescent="0.25">
      <c r="C2139" s="2"/>
      <c r="D2139" s="2"/>
    </row>
    <row r="2140" spans="3:4" ht="27.75" customHeight="1" x14ac:dyDescent="0.25">
      <c r="C2140" s="2"/>
      <c r="D2140" s="2"/>
    </row>
    <row r="2141" spans="3:4" ht="27.75" customHeight="1" x14ac:dyDescent="0.25">
      <c r="C2141" s="2"/>
      <c r="D2141" s="2"/>
    </row>
    <row r="2142" spans="3:4" ht="27.75" customHeight="1" x14ac:dyDescent="0.25">
      <c r="C2142" s="2"/>
      <c r="D2142" s="2"/>
    </row>
    <row r="2143" spans="3:4" ht="27.75" customHeight="1" x14ac:dyDescent="0.25">
      <c r="C2143" s="2"/>
      <c r="D2143" s="2"/>
    </row>
    <row r="2144" spans="3:4" ht="27.75" customHeight="1" x14ac:dyDescent="0.25">
      <c r="C2144" s="2"/>
      <c r="D2144" s="2"/>
    </row>
    <row r="2145" spans="3:4" ht="27.75" customHeight="1" x14ac:dyDescent="0.25">
      <c r="C2145" s="2"/>
      <c r="D2145" s="2"/>
    </row>
    <row r="2146" spans="3:4" ht="27.75" customHeight="1" x14ac:dyDescent="0.25">
      <c r="C2146" s="2"/>
      <c r="D2146" s="2"/>
    </row>
    <row r="2147" spans="3:4" ht="27.75" customHeight="1" x14ac:dyDescent="0.25">
      <c r="C2147" s="2"/>
      <c r="D2147" s="2"/>
    </row>
    <row r="2148" spans="3:4" ht="27.75" customHeight="1" x14ac:dyDescent="0.25">
      <c r="C2148" s="2"/>
      <c r="D2148" s="2"/>
    </row>
    <row r="2149" spans="3:4" ht="27.75" customHeight="1" x14ac:dyDescent="0.25">
      <c r="C2149" s="2"/>
      <c r="D2149" s="2"/>
    </row>
    <row r="2150" spans="3:4" ht="27.75" customHeight="1" x14ac:dyDescent="0.25">
      <c r="C2150" s="2"/>
      <c r="D2150" s="2"/>
    </row>
    <row r="2151" spans="3:4" ht="27.75" customHeight="1" x14ac:dyDescent="0.25">
      <c r="C2151" s="2"/>
      <c r="D2151" s="2"/>
    </row>
    <row r="2152" spans="3:4" ht="27.75" customHeight="1" x14ac:dyDescent="0.25">
      <c r="C2152" s="2"/>
      <c r="D2152" s="2"/>
    </row>
    <row r="2153" spans="3:4" ht="27.75" customHeight="1" x14ac:dyDescent="0.25">
      <c r="C2153" s="2"/>
      <c r="D2153" s="2"/>
    </row>
    <row r="2154" spans="3:4" ht="27.75" customHeight="1" x14ac:dyDescent="0.25">
      <c r="C2154" s="2"/>
      <c r="D2154" s="2"/>
    </row>
    <row r="2155" spans="3:4" ht="27.75" customHeight="1" x14ac:dyDescent="0.25">
      <c r="C2155" s="2"/>
      <c r="D2155" s="2"/>
    </row>
    <row r="2156" spans="3:4" ht="27.75" customHeight="1" x14ac:dyDescent="0.25">
      <c r="C2156" s="2"/>
      <c r="D2156" s="2"/>
    </row>
    <row r="2157" spans="3:4" ht="27.75" customHeight="1" x14ac:dyDescent="0.25">
      <c r="C2157" s="2"/>
      <c r="D2157" s="2"/>
    </row>
    <row r="2158" spans="3:4" ht="27.75" customHeight="1" x14ac:dyDescent="0.25">
      <c r="C2158" s="2"/>
      <c r="D2158" s="2"/>
    </row>
    <row r="2159" spans="3:4" ht="27.75" customHeight="1" x14ac:dyDescent="0.25">
      <c r="C2159" s="2"/>
      <c r="D2159" s="2"/>
    </row>
    <row r="2160" spans="3:4" ht="27.75" customHeight="1" x14ac:dyDescent="0.25">
      <c r="C2160" s="2"/>
      <c r="D2160" s="2"/>
    </row>
    <row r="2161" spans="3:4" ht="27.75" customHeight="1" x14ac:dyDescent="0.25">
      <c r="C2161" s="2"/>
      <c r="D2161" s="2"/>
    </row>
    <row r="2162" spans="3:4" ht="27.75" customHeight="1" x14ac:dyDescent="0.25">
      <c r="C2162" s="2"/>
      <c r="D2162" s="2"/>
    </row>
    <row r="2163" spans="3:4" ht="27.75" customHeight="1" x14ac:dyDescent="0.25">
      <c r="C2163" s="2"/>
      <c r="D2163" s="2"/>
    </row>
    <row r="2164" spans="3:4" ht="27.75" customHeight="1" x14ac:dyDescent="0.25">
      <c r="C2164" s="2"/>
      <c r="D2164" s="2"/>
    </row>
    <row r="2165" spans="3:4" ht="27.75" customHeight="1" x14ac:dyDescent="0.25">
      <c r="C2165" s="2"/>
      <c r="D2165" s="2"/>
    </row>
    <row r="2166" spans="3:4" ht="27.75" customHeight="1" x14ac:dyDescent="0.25">
      <c r="C2166" s="2"/>
      <c r="D2166" s="2"/>
    </row>
    <row r="2167" spans="3:4" ht="27.75" customHeight="1" x14ac:dyDescent="0.25">
      <c r="C2167" s="2"/>
      <c r="D2167" s="2"/>
    </row>
    <row r="2168" spans="3:4" ht="27.75" customHeight="1" x14ac:dyDescent="0.25">
      <c r="C2168" s="2"/>
      <c r="D2168" s="2"/>
    </row>
    <row r="2169" spans="3:4" ht="27.75" customHeight="1" x14ac:dyDescent="0.25">
      <c r="C2169" s="2"/>
      <c r="D2169" s="2"/>
    </row>
    <row r="2170" spans="3:4" ht="27.75" customHeight="1" x14ac:dyDescent="0.25">
      <c r="C2170" s="2"/>
      <c r="D2170" s="2"/>
    </row>
    <row r="2171" spans="3:4" ht="27.75" customHeight="1" x14ac:dyDescent="0.25">
      <c r="C2171" s="2"/>
      <c r="D2171" s="2"/>
    </row>
    <row r="2172" spans="3:4" ht="27.75" customHeight="1" x14ac:dyDescent="0.25">
      <c r="C2172" s="2"/>
      <c r="D2172" s="2"/>
    </row>
    <row r="2173" spans="3:4" ht="27.75" customHeight="1" x14ac:dyDescent="0.25">
      <c r="C2173" s="2"/>
      <c r="D2173" s="2"/>
    </row>
    <row r="2174" spans="3:4" ht="27.75" customHeight="1" x14ac:dyDescent="0.25">
      <c r="C2174" s="2"/>
      <c r="D2174" s="2"/>
    </row>
    <row r="2175" spans="3:4" ht="27.75" customHeight="1" x14ac:dyDescent="0.25">
      <c r="C2175" s="2"/>
      <c r="D2175" s="2"/>
    </row>
    <row r="2176" spans="3:4" ht="27.75" customHeight="1" x14ac:dyDescent="0.25">
      <c r="C2176" s="2"/>
      <c r="D2176" s="2"/>
    </row>
    <row r="2177" spans="3:4" ht="27.75" customHeight="1" x14ac:dyDescent="0.25">
      <c r="C2177" s="2"/>
      <c r="D2177" s="2"/>
    </row>
    <row r="2178" spans="3:4" ht="27.75" customHeight="1" x14ac:dyDescent="0.25">
      <c r="C2178" s="2"/>
      <c r="D2178" s="2"/>
    </row>
    <row r="2179" spans="3:4" ht="27.75" customHeight="1" x14ac:dyDescent="0.25">
      <c r="C2179" s="2"/>
      <c r="D2179" s="2"/>
    </row>
    <row r="2180" spans="3:4" ht="27.75" customHeight="1" x14ac:dyDescent="0.25">
      <c r="C2180" s="2"/>
      <c r="D2180" s="2"/>
    </row>
    <row r="2181" spans="3:4" ht="27.75" customHeight="1" x14ac:dyDescent="0.25">
      <c r="C2181" s="2"/>
      <c r="D2181" s="2"/>
    </row>
    <row r="2182" spans="3:4" ht="27.75" customHeight="1" x14ac:dyDescent="0.25">
      <c r="C2182" s="2"/>
      <c r="D2182" s="2"/>
    </row>
    <row r="2183" spans="3:4" ht="27.75" customHeight="1" x14ac:dyDescent="0.25">
      <c r="C2183" s="2"/>
      <c r="D2183" s="2"/>
    </row>
    <row r="2184" spans="3:4" ht="27.75" customHeight="1" x14ac:dyDescent="0.25">
      <c r="C2184" s="2"/>
      <c r="D2184" s="2"/>
    </row>
    <row r="2185" spans="3:4" ht="27.75" customHeight="1" x14ac:dyDescent="0.25">
      <c r="C2185" s="2"/>
      <c r="D2185" s="2"/>
    </row>
    <row r="2186" spans="3:4" ht="27.75" customHeight="1" x14ac:dyDescent="0.25">
      <c r="C2186" s="2"/>
      <c r="D2186" s="2"/>
    </row>
    <row r="2187" spans="3:4" ht="27.75" customHeight="1" x14ac:dyDescent="0.25">
      <c r="C2187" s="2"/>
      <c r="D2187" s="2"/>
    </row>
    <row r="2188" spans="3:4" ht="27.75" customHeight="1" x14ac:dyDescent="0.25">
      <c r="C2188" s="2"/>
      <c r="D2188" s="2"/>
    </row>
    <row r="2189" spans="3:4" ht="27.75" customHeight="1" x14ac:dyDescent="0.25">
      <c r="C2189" s="2"/>
      <c r="D2189" s="2"/>
    </row>
    <row r="2190" spans="3:4" ht="27.75" customHeight="1" x14ac:dyDescent="0.25">
      <c r="C2190" s="2"/>
      <c r="D2190" s="2"/>
    </row>
    <row r="2191" spans="3:4" ht="27.75" customHeight="1" x14ac:dyDescent="0.25">
      <c r="C2191" s="2"/>
      <c r="D2191" s="2"/>
    </row>
    <row r="2192" spans="3:4" ht="27.75" customHeight="1" x14ac:dyDescent="0.25">
      <c r="C2192" s="2"/>
      <c r="D2192" s="2"/>
    </row>
    <row r="2193" spans="3:4" ht="27.75" customHeight="1" x14ac:dyDescent="0.25">
      <c r="C2193" s="2"/>
      <c r="D2193" s="2"/>
    </row>
    <row r="2194" spans="3:4" ht="27.75" customHeight="1" x14ac:dyDescent="0.25">
      <c r="C2194" s="2"/>
      <c r="D2194" s="2"/>
    </row>
    <row r="2195" spans="3:4" ht="27.75" customHeight="1" x14ac:dyDescent="0.25">
      <c r="C2195" s="2"/>
      <c r="D2195" s="2"/>
    </row>
    <row r="2196" spans="3:4" ht="27.75" customHeight="1" x14ac:dyDescent="0.25">
      <c r="C2196" s="2"/>
      <c r="D2196" s="2"/>
    </row>
    <row r="2197" spans="3:4" ht="27.75" customHeight="1" x14ac:dyDescent="0.25">
      <c r="C2197" s="2"/>
      <c r="D2197" s="2"/>
    </row>
    <row r="2198" spans="3:4" ht="27.75" customHeight="1" x14ac:dyDescent="0.25">
      <c r="C2198" s="2"/>
      <c r="D2198" s="2"/>
    </row>
    <row r="2199" spans="3:4" ht="27.75" customHeight="1" x14ac:dyDescent="0.25">
      <c r="C2199" s="2"/>
      <c r="D2199" s="2"/>
    </row>
    <row r="2200" spans="3:4" ht="27.75" customHeight="1" x14ac:dyDescent="0.25">
      <c r="C2200" s="2"/>
      <c r="D2200" s="2"/>
    </row>
    <row r="2201" spans="3:4" ht="27.75" customHeight="1" x14ac:dyDescent="0.25">
      <c r="C2201" s="2"/>
      <c r="D2201" s="2"/>
    </row>
    <row r="2202" spans="3:4" ht="27.75" customHeight="1" x14ac:dyDescent="0.25">
      <c r="C2202" s="2"/>
      <c r="D2202" s="2"/>
    </row>
    <row r="2203" spans="3:4" ht="27.75" customHeight="1" x14ac:dyDescent="0.25">
      <c r="C2203" s="2"/>
      <c r="D2203" s="2"/>
    </row>
    <row r="2204" spans="3:4" ht="27.75" customHeight="1" x14ac:dyDescent="0.25">
      <c r="C2204" s="2"/>
      <c r="D2204" s="2"/>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35" customWidth="1"/>
    <col min="2" max="2" width="37.453125" style="135" bestFit="1" customWidth="1"/>
    <col min="3" max="3" width="19" style="136" customWidth="1"/>
    <col min="4" max="4" width="5.26953125" style="135" bestFit="1" customWidth="1"/>
    <col min="5" max="5" width="4.7265625" style="135" customWidth="1"/>
    <col min="6" max="6" width="29.1796875" style="135" bestFit="1" customWidth="1"/>
    <col min="7" max="7" width="11.54296875" style="135"/>
    <col min="8" max="8" width="64.54296875" style="135" bestFit="1" customWidth="1"/>
    <col min="9" max="16384" width="11.54296875" style="135"/>
  </cols>
  <sheetData>
    <row r="1" spans="1:8" ht="26.25" customHeight="1" x14ac:dyDescent="0.5">
      <c r="A1" s="138" t="s">
        <v>28</v>
      </c>
      <c r="H1" s="137"/>
    </row>
    <row r="2" spans="1:8" ht="12.75" customHeight="1" x14ac:dyDescent="0.25">
      <c r="A2" s="138"/>
    </row>
    <row r="3" spans="1:8" ht="12.75" customHeight="1" x14ac:dyDescent="0.25">
      <c r="A3" s="138"/>
    </row>
    <row r="4" spans="1:8" ht="12.75" customHeight="1" x14ac:dyDescent="0.25">
      <c r="A4" s="138"/>
    </row>
    <row r="5" spans="1:8" ht="12.75" customHeight="1" x14ac:dyDescent="0.25">
      <c r="A5" s="138"/>
    </row>
    <row r="6" spans="1:8" ht="12.75" customHeight="1" x14ac:dyDescent="0.25">
      <c r="A6" s="138"/>
    </row>
    <row r="7" spans="1:8" ht="12.75" customHeight="1" x14ac:dyDescent="0.25">
      <c r="A7" s="138"/>
    </row>
    <row r="8" spans="1:8" ht="12.75" customHeight="1" x14ac:dyDescent="0.25">
      <c r="A8" s="138"/>
    </row>
    <row r="9" spans="1:8" ht="12.75" customHeight="1" x14ac:dyDescent="0.25">
      <c r="A9" s="138"/>
    </row>
    <row r="10" spans="1:8" ht="12.75" customHeight="1" x14ac:dyDescent="0.25">
      <c r="A10" s="138"/>
    </row>
    <row r="11" spans="1:8" ht="12.75" customHeight="1" x14ac:dyDescent="0.25">
      <c r="A11" s="138"/>
    </row>
    <row r="12" spans="1:8" ht="12.75" customHeight="1" x14ac:dyDescent="0.25">
      <c r="A12" s="138"/>
    </row>
    <row r="13" spans="1:8" ht="12.75" customHeight="1" x14ac:dyDescent="0.25">
      <c r="A13" s="138"/>
    </row>
    <row r="14" spans="1:8" ht="12.75" customHeight="1" x14ac:dyDescent="0.25">
      <c r="A14" s="138"/>
    </row>
    <row r="15" spans="1:8" ht="12.75" customHeight="1" x14ac:dyDescent="0.25">
      <c r="A15" s="138"/>
    </row>
    <row r="16" spans="1:8" ht="12.75" customHeight="1" x14ac:dyDescent="0.25">
      <c r="A16" s="138"/>
    </row>
    <row r="17" spans="1:8" ht="12.75" customHeight="1" x14ac:dyDescent="0.25">
      <c r="A17" s="138"/>
    </row>
    <row r="18" spans="1:8" ht="12.75" customHeight="1" x14ac:dyDescent="0.25">
      <c r="A18" s="138"/>
    </row>
    <row r="19" spans="1:8" ht="12.75" customHeight="1" x14ac:dyDescent="0.25">
      <c r="A19" s="138"/>
    </row>
    <row r="20" spans="1:8" ht="12.75" customHeight="1" x14ac:dyDescent="0.25">
      <c r="A20" s="138"/>
    </row>
    <row r="21" spans="1:8" ht="12.75" customHeight="1" x14ac:dyDescent="0.25">
      <c r="A21" s="138"/>
    </row>
    <row r="22" spans="1:8" ht="12.75" customHeight="1" x14ac:dyDescent="0.25">
      <c r="A22" s="138"/>
    </row>
    <row r="23" spans="1:8" ht="12.75" customHeight="1" x14ac:dyDescent="0.25">
      <c r="A23" s="138"/>
    </row>
    <row r="24" spans="1:8" ht="12.75" customHeight="1" x14ac:dyDescent="0.25">
      <c r="A24" s="138"/>
    </row>
    <row r="25" spans="1:8" ht="12.75" customHeight="1" x14ac:dyDescent="0.25">
      <c r="A25" s="138"/>
    </row>
    <row r="26" spans="1:8" ht="12.75" customHeight="1" x14ac:dyDescent="0.25">
      <c r="A26" s="138"/>
    </row>
    <row r="27" spans="1:8" ht="12.75" customHeight="1" x14ac:dyDescent="0.25">
      <c r="A27" s="138"/>
    </row>
    <row r="28" spans="1:8" s="140" customFormat="1" ht="52" x14ac:dyDescent="0.25">
      <c r="A28" s="45" t="s">
        <v>190</v>
      </c>
      <c r="B28" s="45" t="s">
        <v>191</v>
      </c>
      <c r="C28" s="45" t="s">
        <v>418</v>
      </c>
      <c r="D28" s="139"/>
      <c r="E28" s="139"/>
      <c r="F28" s="45" t="s">
        <v>419</v>
      </c>
      <c r="G28" s="45" t="s">
        <v>420</v>
      </c>
      <c r="H28" s="45" t="s">
        <v>421</v>
      </c>
    </row>
    <row r="29" spans="1:8" x14ac:dyDescent="0.25">
      <c r="A29" s="145">
        <v>3</v>
      </c>
      <c r="B29" s="141" t="s">
        <v>192</v>
      </c>
      <c r="C29" s="144" t="s">
        <v>427</v>
      </c>
      <c r="F29" s="135" t="s">
        <v>424</v>
      </c>
      <c r="G29" s="142">
        <v>43626</v>
      </c>
      <c r="H29" s="135" t="s">
        <v>425</v>
      </c>
    </row>
    <row r="30" spans="1:8" x14ac:dyDescent="0.25">
      <c r="A30" s="145">
        <v>4</v>
      </c>
      <c r="B30" s="141" t="s">
        <v>192</v>
      </c>
      <c r="C30" s="144" t="s">
        <v>427</v>
      </c>
      <c r="F30" s="135" t="s">
        <v>429</v>
      </c>
      <c r="G30" s="142">
        <v>43626</v>
      </c>
      <c r="H30" s="135" t="s">
        <v>425</v>
      </c>
    </row>
    <row r="31" spans="1:8" x14ac:dyDescent="0.25">
      <c r="A31" s="145">
        <v>5</v>
      </c>
      <c r="B31" s="141" t="s">
        <v>193</v>
      </c>
      <c r="C31" s="144" t="s">
        <v>427</v>
      </c>
      <c r="F31" s="135" t="s">
        <v>428</v>
      </c>
      <c r="G31" s="142">
        <v>43626</v>
      </c>
      <c r="H31" s="135" t="s">
        <v>425</v>
      </c>
    </row>
    <row r="32" spans="1:8" x14ac:dyDescent="0.25">
      <c r="A32" s="145">
        <v>6</v>
      </c>
      <c r="B32" s="141" t="s">
        <v>194</v>
      </c>
      <c r="C32" s="144" t="s">
        <v>427</v>
      </c>
      <c r="F32" s="135" t="s">
        <v>430</v>
      </c>
      <c r="G32" s="142">
        <v>43626</v>
      </c>
      <c r="H32" s="135" t="s">
        <v>431</v>
      </c>
    </row>
    <row r="33" spans="1:8" x14ac:dyDescent="0.25">
      <c r="A33" s="145">
        <v>7</v>
      </c>
      <c r="B33" s="141" t="s">
        <v>194</v>
      </c>
      <c r="C33" s="144" t="s">
        <v>427</v>
      </c>
      <c r="G33" s="142"/>
      <c r="H33" s="143"/>
    </row>
    <row r="34" spans="1:8" x14ac:dyDescent="0.25">
      <c r="A34" s="145">
        <v>8</v>
      </c>
      <c r="B34" s="141" t="s">
        <v>194</v>
      </c>
      <c r="C34" s="144" t="s">
        <v>427</v>
      </c>
      <c r="F34" s="143"/>
      <c r="G34" s="142"/>
    </row>
    <row r="35" spans="1:8" x14ac:dyDescent="0.25">
      <c r="A35" s="145">
        <v>9</v>
      </c>
      <c r="B35" s="141" t="s">
        <v>194</v>
      </c>
      <c r="C35" s="144" t="s">
        <v>427</v>
      </c>
      <c r="G35" s="142"/>
      <c r="H35" s="143"/>
    </row>
    <row r="36" spans="1:8" x14ac:dyDescent="0.25">
      <c r="A36" s="145">
        <v>10</v>
      </c>
      <c r="B36" s="141" t="s">
        <v>194</v>
      </c>
      <c r="C36" s="144" t="s">
        <v>427</v>
      </c>
      <c r="G36" s="142"/>
      <c r="H36" s="143"/>
    </row>
    <row r="37" spans="1:8" x14ac:dyDescent="0.25">
      <c r="A37" s="145">
        <v>11</v>
      </c>
      <c r="B37" s="141" t="s">
        <v>194</v>
      </c>
      <c r="C37" s="144" t="s">
        <v>427</v>
      </c>
      <c r="G37" s="142"/>
    </row>
    <row r="38" spans="1:8" x14ac:dyDescent="0.25">
      <c r="A38" s="145">
        <v>12</v>
      </c>
      <c r="B38" s="141" t="s">
        <v>194</v>
      </c>
      <c r="C38" s="144" t="s">
        <v>427</v>
      </c>
      <c r="G38" s="142"/>
    </row>
    <row r="39" spans="1:8" x14ac:dyDescent="0.25">
      <c r="A39" s="145">
        <v>13</v>
      </c>
      <c r="B39" s="141" t="s">
        <v>195</v>
      </c>
      <c r="C39" s="144" t="s">
        <v>427</v>
      </c>
      <c r="G39" s="142"/>
    </row>
    <row r="40" spans="1:8" x14ac:dyDescent="0.25">
      <c r="A40" s="145">
        <v>15</v>
      </c>
      <c r="B40" s="141" t="s">
        <v>195</v>
      </c>
      <c r="C40" s="144" t="s">
        <v>427</v>
      </c>
      <c r="F40" s="143"/>
      <c r="G40" s="142"/>
      <c r="H40" s="143"/>
    </row>
    <row r="41" spans="1:8" x14ac:dyDescent="0.25">
      <c r="A41" s="145">
        <v>16</v>
      </c>
      <c r="B41" s="141" t="s">
        <v>196</v>
      </c>
      <c r="C41" s="144" t="s">
        <v>427</v>
      </c>
      <c r="G41" s="142"/>
      <c r="H41" s="143"/>
    </row>
    <row r="42" spans="1:8" x14ac:dyDescent="0.25">
      <c r="A42" s="145">
        <v>17</v>
      </c>
      <c r="B42" s="141" t="s">
        <v>196</v>
      </c>
      <c r="C42" s="144" t="s">
        <v>427</v>
      </c>
      <c r="G42" s="142"/>
    </row>
    <row r="43" spans="1:8" x14ac:dyDescent="0.25">
      <c r="A43" s="145">
        <v>18</v>
      </c>
      <c r="B43" s="141" t="s">
        <v>196</v>
      </c>
      <c r="C43" s="144" t="s">
        <v>427</v>
      </c>
      <c r="G43" s="142"/>
    </row>
    <row r="44" spans="1:8" x14ac:dyDescent="0.25">
      <c r="A44" s="145">
        <v>19</v>
      </c>
      <c r="B44" s="141" t="s">
        <v>196</v>
      </c>
      <c r="C44" s="144" t="s">
        <v>427</v>
      </c>
      <c r="G44" s="142"/>
    </row>
    <row r="45" spans="1:8" x14ac:dyDescent="0.25">
      <c r="A45" s="145">
        <v>20</v>
      </c>
      <c r="B45" s="141" t="s">
        <v>196</v>
      </c>
      <c r="C45" s="144" t="s">
        <v>427</v>
      </c>
      <c r="G45" s="142"/>
    </row>
    <row r="46" spans="1:8" x14ac:dyDescent="0.25">
      <c r="A46" s="145">
        <v>21</v>
      </c>
      <c r="B46" s="141" t="s">
        <v>196</v>
      </c>
      <c r="C46" s="144" t="s">
        <v>427</v>
      </c>
      <c r="G46" s="142"/>
    </row>
    <row r="47" spans="1:8" x14ac:dyDescent="0.25">
      <c r="A47" s="145">
        <v>22</v>
      </c>
      <c r="B47" s="141" t="s">
        <v>196</v>
      </c>
      <c r="C47" s="144" t="s">
        <v>427</v>
      </c>
      <c r="G47" s="142"/>
    </row>
    <row r="48" spans="1:8" x14ac:dyDescent="0.25">
      <c r="A48" s="145">
        <v>23</v>
      </c>
      <c r="B48" s="141" t="s">
        <v>197</v>
      </c>
      <c r="C48" s="144" t="s">
        <v>427</v>
      </c>
      <c r="G48" s="142"/>
    </row>
    <row r="49" spans="1:8" x14ac:dyDescent="0.25">
      <c r="A49" s="145">
        <v>24</v>
      </c>
      <c r="B49" s="141" t="s">
        <v>197</v>
      </c>
      <c r="C49" s="144" t="s">
        <v>427</v>
      </c>
      <c r="G49" s="142"/>
    </row>
    <row r="50" spans="1:8" x14ac:dyDescent="0.25">
      <c r="A50" s="145">
        <v>25</v>
      </c>
      <c r="B50" s="141" t="s">
        <v>197</v>
      </c>
      <c r="C50" s="144" t="s">
        <v>427</v>
      </c>
      <c r="G50" s="142"/>
    </row>
    <row r="51" spans="1:8" x14ac:dyDescent="0.25">
      <c r="A51" s="145">
        <v>26</v>
      </c>
      <c r="B51" s="141" t="s">
        <v>197</v>
      </c>
      <c r="C51" s="144" t="s">
        <v>427</v>
      </c>
      <c r="G51" s="142"/>
    </row>
    <row r="52" spans="1:8" x14ac:dyDescent="0.25">
      <c r="A52" s="145">
        <v>28</v>
      </c>
      <c r="B52" s="141" t="s">
        <v>197</v>
      </c>
      <c r="C52" s="144" t="s">
        <v>427</v>
      </c>
      <c r="G52" s="142"/>
    </row>
    <row r="53" spans="1:8" x14ac:dyDescent="0.25">
      <c r="A53" s="145">
        <v>29</v>
      </c>
      <c r="B53" s="141" t="s">
        <v>197</v>
      </c>
      <c r="C53" s="144" t="s">
        <v>427</v>
      </c>
      <c r="G53" s="142"/>
    </row>
    <row r="54" spans="1:8" x14ac:dyDescent="0.25">
      <c r="A54" s="145">
        <v>30</v>
      </c>
      <c r="B54" s="141" t="s">
        <v>197</v>
      </c>
      <c r="C54" s="144" t="s">
        <v>427</v>
      </c>
      <c r="G54" s="142"/>
    </row>
    <row r="55" spans="1:8" x14ac:dyDescent="0.25">
      <c r="A55" s="145">
        <v>31</v>
      </c>
      <c r="B55" s="141" t="s">
        <v>197</v>
      </c>
      <c r="C55" s="144" t="s">
        <v>427</v>
      </c>
      <c r="G55" s="142"/>
    </row>
    <row r="56" spans="1:8" x14ac:dyDescent="0.25">
      <c r="A56" s="145">
        <v>32</v>
      </c>
      <c r="B56" s="141" t="s">
        <v>197</v>
      </c>
      <c r="C56" s="144" t="s">
        <v>427</v>
      </c>
      <c r="F56" s="143"/>
      <c r="G56" s="142"/>
      <c r="H56" s="143"/>
    </row>
    <row r="57" spans="1:8" x14ac:dyDescent="0.25">
      <c r="A57" s="145">
        <v>33</v>
      </c>
      <c r="B57" s="141" t="s">
        <v>197</v>
      </c>
      <c r="C57" s="144" t="s">
        <v>427</v>
      </c>
      <c r="F57" s="143"/>
      <c r="G57" s="142"/>
      <c r="H57" s="143"/>
    </row>
    <row r="58" spans="1:8" x14ac:dyDescent="0.25">
      <c r="A58" s="145">
        <v>34</v>
      </c>
      <c r="B58" s="141" t="s">
        <v>197</v>
      </c>
      <c r="C58" s="144" t="s">
        <v>427</v>
      </c>
      <c r="F58" s="143"/>
      <c r="G58" s="142"/>
      <c r="H58" s="143"/>
    </row>
    <row r="59" spans="1:8" x14ac:dyDescent="0.25">
      <c r="A59" s="145">
        <v>35</v>
      </c>
      <c r="B59" s="141" t="s">
        <v>197</v>
      </c>
      <c r="C59" s="144" t="s">
        <v>427</v>
      </c>
      <c r="F59" s="143"/>
      <c r="G59" s="142"/>
      <c r="H59" s="143"/>
    </row>
    <row r="60" spans="1:8" x14ac:dyDescent="0.25">
      <c r="A60" s="145">
        <v>36</v>
      </c>
      <c r="B60" s="141" t="s">
        <v>197</v>
      </c>
      <c r="C60" s="144" t="s">
        <v>427</v>
      </c>
      <c r="F60" s="143"/>
      <c r="G60" s="142"/>
      <c r="H60" s="143"/>
    </row>
    <row r="61" spans="1:8" x14ac:dyDescent="0.25">
      <c r="A61" s="145">
        <v>37</v>
      </c>
      <c r="B61" s="141" t="s">
        <v>197</v>
      </c>
      <c r="C61" s="144" t="s">
        <v>427</v>
      </c>
      <c r="F61" s="143"/>
      <c r="G61" s="142"/>
      <c r="H61" s="143"/>
    </row>
    <row r="62" spans="1:8" x14ac:dyDescent="0.25">
      <c r="A62" s="145">
        <v>38</v>
      </c>
      <c r="B62" s="141" t="s">
        <v>197</v>
      </c>
      <c r="C62" s="144" t="s">
        <v>427</v>
      </c>
      <c r="F62" s="143"/>
      <c r="G62" s="142"/>
      <c r="H62" s="143"/>
    </row>
    <row r="63" spans="1:8" x14ac:dyDescent="0.25">
      <c r="A63" s="145">
        <v>39</v>
      </c>
      <c r="B63" s="141" t="s">
        <v>197</v>
      </c>
      <c r="C63" s="144" t="s">
        <v>427</v>
      </c>
      <c r="F63" s="143"/>
      <c r="G63" s="142"/>
      <c r="H63" s="143"/>
    </row>
    <row r="64" spans="1:8" x14ac:dyDescent="0.25">
      <c r="A64" s="145">
        <v>40</v>
      </c>
      <c r="B64" s="141" t="s">
        <v>196</v>
      </c>
      <c r="C64" s="144" t="s">
        <v>427</v>
      </c>
      <c r="F64" s="143"/>
      <c r="G64" s="142"/>
      <c r="H64" s="143"/>
    </row>
    <row r="65" spans="1:8" x14ac:dyDescent="0.25">
      <c r="A65" s="145">
        <v>41</v>
      </c>
      <c r="B65" s="141" t="s">
        <v>198</v>
      </c>
      <c r="C65" s="144" t="s">
        <v>427</v>
      </c>
      <c r="F65" s="143"/>
      <c r="G65" s="142"/>
      <c r="H65" s="143"/>
    </row>
    <row r="66" spans="1:8" x14ac:dyDescent="0.25">
      <c r="A66" s="145">
        <v>42</v>
      </c>
      <c r="B66" s="141" t="s">
        <v>199</v>
      </c>
      <c r="C66" s="144" t="s">
        <v>427</v>
      </c>
      <c r="F66" s="143"/>
      <c r="G66" s="142"/>
      <c r="H66" s="143"/>
    </row>
    <row r="67" spans="1:8" x14ac:dyDescent="0.25">
      <c r="A67" s="145">
        <v>43</v>
      </c>
      <c r="B67" s="141" t="s">
        <v>199</v>
      </c>
      <c r="C67" s="144" t="s">
        <v>427</v>
      </c>
      <c r="F67" s="143"/>
      <c r="G67" s="142"/>
      <c r="H67" s="143"/>
    </row>
    <row r="68" spans="1:8" x14ac:dyDescent="0.25">
      <c r="A68" s="145">
        <v>44</v>
      </c>
      <c r="B68" s="141" t="s">
        <v>198</v>
      </c>
      <c r="C68" s="144" t="s">
        <v>427</v>
      </c>
      <c r="F68" s="143"/>
      <c r="G68" s="142"/>
      <c r="H68" s="143"/>
    </row>
    <row r="69" spans="1:8" x14ac:dyDescent="0.25">
      <c r="A69" s="145">
        <v>45</v>
      </c>
      <c r="B69" s="141" t="s">
        <v>200</v>
      </c>
      <c r="C69" s="144" t="s">
        <v>427</v>
      </c>
      <c r="F69" s="143"/>
      <c r="G69" s="142"/>
      <c r="H69" s="143"/>
    </row>
    <row r="70" spans="1:8" x14ac:dyDescent="0.25">
      <c r="A70" s="145">
        <v>46</v>
      </c>
      <c r="B70" s="141" t="s">
        <v>201</v>
      </c>
      <c r="C70" s="144" t="s">
        <v>427</v>
      </c>
      <c r="F70" s="143"/>
      <c r="G70" s="142"/>
      <c r="H70" s="143"/>
    </row>
    <row r="71" spans="1:8" x14ac:dyDescent="0.25">
      <c r="A71" s="145">
        <v>47</v>
      </c>
      <c r="B71" s="141" t="s">
        <v>202</v>
      </c>
      <c r="C71" s="144" t="s">
        <v>427</v>
      </c>
      <c r="F71" s="143"/>
      <c r="G71" s="142"/>
      <c r="H71" s="143"/>
    </row>
    <row r="72" spans="1:8" x14ac:dyDescent="0.25">
      <c r="A72" s="145">
        <v>48</v>
      </c>
      <c r="B72" s="141" t="s">
        <v>203</v>
      </c>
      <c r="C72" s="144" t="s">
        <v>427</v>
      </c>
      <c r="F72" s="143"/>
      <c r="G72" s="142"/>
      <c r="H72" s="143"/>
    </row>
    <row r="73" spans="1:8" x14ac:dyDescent="0.25">
      <c r="A73" s="145">
        <v>49</v>
      </c>
      <c r="B73" s="141" t="s">
        <v>196</v>
      </c>
      <c r="C73" s="144" t="s">
        <v>427</v>
      </c>
      <c r="F73" s="143"/>
      <c r="G73" s="142"/>
      <c r="H73" s="143"/>
    </row>
    <row r="74" spans="1:8" x14ac:dyDescent="0.25">
      <c r="A74" s="145">
        <v>50</v>
      </c>
      <c r="B74" s="141" t="s">
        <v>204</v>
      </c>
      <c r="C74" s="144" t="s">
        <v>427</v>
      </c>
      <c r="F74" s="143"/>
      <c r="G74" s="142"/>
      <c r="H74" s="143"/>
    </row>
    <row r="75" spans="1:8" x14ac:dyDescent="0.25">
      <c r="A75" s="145">
        <v>51</v>
      </c>
      <c r="B75" s="141" t="s">
        <v>205</v>
      </c>
      <c r="C75" s="144" t="s">
        <v>426</v>
      </c>
      <c r="F75" s="143"/>
      <c r="G75" s="142"/>
      <c r="H75" s="143"/>
    </row>
    <row r="76" spans="1:8" x14ac:dyDescent="0.25">
      <c r="A76" s="145">
        <v>52</v>
      </c>
      <c r="B76" s="141" t="s">
        <v>206</v>
      </c>
      <c r="C76" s="144" t="s">
        <v>427</v>
      </c>
      <c r="F76" s="143"/>
      <c r="G76" s="142"/>
      <c r="H76" s="143"/>
    </row>
    <row r="77" spans="1:8" x14ac:dyDescent="0.25">
      <c r="A77" s="145">
        <v>53</v>
      </c>
      <c r="B77" s="141" t="s">
        <v>206</v>
      </c>
      <c r="C77" s="144" t="s">
        <v>427</v>
      </c>
      <c r="F77" s="143"/>
      <c r="G77" s="142"/>
      <c r="H77" s="143"/>
    </row>
    <row r="78" spans="1:8" x14ac:dyDescent="0.25">
      <c r="A78" s="145">
        <v>55</v>
      </c>
      <c r="B78" s="141" t="s">
        <v>206</v>
      </c>
      <c r="C78" s="144" t="s">
        <v>427</v>
      </c>
      <c r="F78" s="143"/>
      <c r="G78" s="142"/>
      <c r="H78" s="143"/>
    </row>
    <row r="79" spans="1:8" x14ac:dyDescent="0.25">
      <c r="A79" s="145">
        <v>56</v>
      </c>
      <c r="B79" s="141" t="s">
        <v>206</v>
      </c>
      <c r="C79" s="144" t="s">
        <v>427</v>
      </c>
      <c r="F79" s="143"/>
      <c r="G79" s="142"/>
      <c r="H79" s="143"/>
    </row>
    <row r="80" spans="1:8" x14ac:dyDescent="0.25">
      <c r="A80" s="145">
        <v>57</v>
      </c>
      <c r="B80" s="141" t="s">
        <v>206</v>
      </c>
      <c r="C80" s="144" t="s">
        <v>427</v>
      </c>
      <c r="F80" s="143"/>
      <c r="G80" s="142"/>
      <c r="H80" s="143"/>
    </row>
    <row r="81" spans="1:8" x14ac:dyDescent="0.25">
      <c r="A81" s="145">
        <v>58</v>
      </c>
      <c r="B81" s="141" t="s">
        <v>207</v>
      </c>
      <c r="C81" s="144" t="s">
        <v>426</v>
      </c>
      <c r="F81" s="143"/>
      <c r="G81" s="142"/>
      <c r="H81" s="143"/>
    </row>
    <row r="82" spans="1:8" x14ac:dyDescent="0.25">
      <c r="A82" s="145">
        <v>59</v>
      </c>
      <c r="B82" s="141" t="s">
        <v>206</v>
      </c>
      <c r="C82" s="144" t="s">
        <v>427</v>
      </c>
      <c r="F82" s="143"/>
      <c r="G82" s="142"/>
      <c r="H82" s="143"/>
    </row>
    <row r="83" spans="1:8" x14ac:dyDescent="0.25">
      <c r="A83" s="145">
        <v>60</v>
      </c>
      <c r="B83" s="141" t="s">
        <v>206</v>
      </c>
      <c r="C83" s="144" t="s">
        <v>427</v>
      </c>
      <c r="F83" s="143"/>
      <c r="G83" s="142"/>
      <c r="H83" s="143"/>
    </row>
    <row r="84" spans="1:8" x14ac:dyDescent="0.25">
      <c r="A84" s="145">
        <v>62</v>
      </c>
      <c r="B84" s="141" t="s">
        <v>208</v>
      </c>
      <c r="C84" s="144" t="s">
        <v>426</v>
      </c>
    </row>
    <row r="85" spans="1:8" x14ac:dyDescent="0.25">
      <c r="A85" s="145">
        <v>63</v>
      </c>
      <c r="B85" s="141" t="s">
        <v>199</v>
      </c>
      <c r="C85" s="144" t="s">
        <v>427</v>
      </c>
    </row>
    <row r="86" spans="1:8" x14ac:dyDescent="0.25">
      <c r="A86" s="145">
        <v>64</v>
      </c>
      <c r="B86" s="141" t="s">
        <v>206</v>
      </c>
      <c r="C86" s="144" t="s">
        <v>427</v>
      </c>
    </row>
    <row r="87" spans="1:8" x14ac:dyDescent="0.25">
      <c r="A87" s="145">
        <v>65</v>
      </c>
      <c r="B87" s="141" t="s">
        <v>209</v>
      </c>
      <c r="C87" s="144" t="s">
        <v>427</v>
      </c>
    </row>
    <row r="88" spans="1:8" x14ac:dyDescent="0.25">
      <c r="A88" s="145">
        <v>66</v>
      </c>
      <c r="B88" s="141" t="s">
        <v>209</v>
      </c>
      <c r="C88" s="144" t="s">
        <v>427</v>
      </c>
    </row>
    <row r="89" spans="1:8" x14ac:dyDescent="0.25">
      <c r="A89" s="145">
        <v>67</v>
      </c>
      <c r="B89" s="141" t="s">
        <v>210</v>
      </c>
      <c r="C89" s="144" t="s">
        <v>427</v>
      </c>
    </row>
    <row r="90" spans="1:8" x14ac:dyDescent="0.25">
      <c r="A90" s="145">
        <v>71</v>
      </c>
      <c r="B90" s="141" t="s">
        <v>210</v>
      </c>
      <c r="C90" s="144" t="s">
        <v>427</v>
      </c>
    </row>
    <row r="91" spans="1:8" x14ac:dyDescent="0.25">
      <c r="A91" s="145">
        <v>72</v>
      </c>
      <c r="B91" s="141" t="s">
        <v>210</v>
      </c>
      <c r="C91" s="144" t="s">
        <v>427</v>
      </c>
    </row>
    <row r="92" spans="1:8" x14ac:dyDescent="0.25">
      <c r="A92" s="145">
        <v>73</v>
      </c>
      <c r="B92" s="141" t="s">
        <v>210</v>
      </c>
      <c r="C92" s="144" t="s">
        <v>427</v>
      </c>
    </row>
    <row r="93" spans="1:8" x14ac:dyDescent="0.25">
      <c r="A93" s="145">
        <v>74</v>
      </c>
      <c r="B93" s="141" t="s">
        <v>211</v>
      </c>
      <c r="C93" s="144" t="s">
        <v>427</v>
      </c>
    </row>
    <row r="94" spans="1:8" x14ac:dyDescent="0.25">
      <c r="A94" s="145">
        <v>75</v>
      </c>
      <c r="B94" s="141" t="s">
        <v>212</v>
      </c>
      <c r="C94" s="144" t="s">
        <v>427</v>
      </c>
    </row>
    <row r="95" spans="1:8" x14ac:dyDescent="0.25">
      <c r="A95" s="145">
        <v>76</v>
      </c>
      <c r="B95" s="141" t="s">
        <v>212</v>
      </c>
      <c r="C95" s="144" t="s">
        <v>427</v>
      </c>
    </row>
    <row r="96" spans="1:8" x14ac:dyDescent="0.25">
      <c r="A96" s="145">
        <v>77</v>
      </c>
      <c r="B96" s="141" t="s">
        <v>212</v>
      </c>
      <c r="C96" s="144" t="s">
        <v>427</v>
      </c>
    </row>
    <row r="97" spans="1:3" x14ac:dyDescent="0.25">
      <c r="A97" s="145">
        <v>78</v>
      </c>
      <c r="B97" s="141" t="s">
        <v>213</v>
      </c>
      <c r="C97" s="144" t="s">
        <v>427</v>
      </c>
    </row>
    <row r="98" spans="1:3" x14ac:dyDescent="0.25">
      <c r="A98" s="145">
        <v>79</v>
      </c>
      <c r="B98" s="141" t="s">
        <v>214</v>
      </c>
      <c r="C98" s="144" t="s">
        <v>426</v>
      </c>
    </row>
    <row r="99" spans="1:3" x14ac:dyDescent="0.25">
      <c r="A99" s="145">
        <v>80</v>
      </c>
      <c r="B99" s="141" t="s">
        <v>215</v>
      </c>
      <c r="C99" s="144" t="s">
        <v>427</v>
      </c>
    </row>
    <row r="100" spans="1:3" x14ac:dyDescent="0.25">
      <c r="A100" s="145">
        <v>81</v>
      </c>
      <c r="B100" s="141" t="s">
        <v>216</v>
      </c>
      <c r="C100" s="144" t="s">
        <v>427</v>
      </c>
    </row>
    <row r="101" spans="1:3" x14ac:dyDescent="0.25">
      <c r="A101" s="145">
        <v>82</v>
      </c>
      <c r="B101" s="141" t="s">
        <v>217</v>
      </c>
      <c r="C101" s="144" t="s">
        <v>427</v>
      </c>
    </row>
    <row r="102" spans="1:3" x14ac:dyDescent="0.25">
      <c r="A102" s="145">
        <v>83</v>
      </c>
      <c r="B102" s="141" t="s">
        <v>217</v>
      </c>
      <c r="C102" s="144" t="s">
        <v>427</v>
      </c>
    </row>
    <row r="103" spans="1:3" x14ac:dyDescent="0.25">
      <c r="A103" s="145">
        <v>84</v>
      </c>
      <c r="B103" s="141" t="s">
        <v>217</v>
      </c>
      <c r="C103" s="144" t="s">
        <v>427</v>
      </c>
    </row>
    <row r="104" spans="1:3" x14ac:dyDescent="0.25">
      <c r="A104" s="145">
        <v>85</v>
      </c>
      <c r="B104" s="141" t="s">
        <v>217</v>
      </c>
      <c r="C104" s="144" t="s">
        <v>427</v>
      </c>
    </row>
    <row r="105" spans="1:3" x14ac:dyDescent="0.25">
      <c r="A105" s="145">
        <v>86</v>
      </c>
      <c r="B105" s="141" t="s">
        <v>217</v>
      </c>
      <c r="C105" s="144" t="s">
        <v>427</v>
      </c>
    </row>
    <row r="106" spans="1:3" x14ac:dyDescent="0.25">
      <c r="A106" s="145">
        <v>87</v>
      </c>
      <c r="B106" s="141" t="s">
        <v>217</v>
      </c>
      <c r="C106" s="144" t="s">
        <v>427</v>
      </c>
    </row>
    <row r="107" spans="1:3" x14ac:dyDescent="0.25">
      <c r="A107" s="145">
        <v>88</v>
      </c>
      <c r="B107" s="141" t="s">
        <v>217</v>
      </c>
      <c r="C107" s="144" t="s">
        <v>427</v>
      </c>
    </row>
    <row r="108" spans="1:3" x14ac:dyDescent="0.25">
      <c r="A108" s="145">
        <v>91</v>
      </c>
      <c r="B108" s="141" t="s">
        <v>218</v>
      </c>
      <c r="C108" s="144" t="s">
        <v>427</v>
      </c>
    </row>
    <row r="109" spans="1:3" x14ac:dyDescent="0.25">
      <c r="A109" s="145">
        <v>92</v>
      </c>
      <c r="B109" s="141" t="s">
        <v>218</v>
      </c>
      <c r="C109" s="144" t="s">
        <v>427</v>
      </c>
    </row>
    <row r="110" spans="1:3" x14ac:dyDescent="0.25">
      <c r="A110" s="145">
        <v>93</v>
      </c>
      <c r="B110" s="141" t="s">
        <v>219</v>
      </c>
      <c r="C110" s="144" t="s">
        <v>426</v>
      </c>
    </row>
    <row r="111" spans="1:3" x14ac:dyDescent="0.25">
      <c r="A111" s="145">
        <v>94</v>
      </c>
      <c r="B111" s="141" t="s">
        <v>218</v>
      </c>
      <c r="C111" s="144" t="s">
        <v>427</v>
      </c>
    </row>
    <row r="112" spans="1:3" x14ac:dyDescent="0.25">
      <c r="A112" s="145">
        <v>95</v>
      </c>
      <c r="B112" s="141" t="s">
        <v>218</v>
      </c>
      <c r="C112" s="144" t="s">
        <v>427</v>
      </c>
    </row>
    <row r="113" spans="1:3" x14ac:dyDescent="0.25">
      <c r="A113" s="145">
        <v>96</v>
      </c>
      <c r="B113" s="141" t="s">
        <v>218</v>
      </c>
      <c r="C113" s="144" t="s">
        <v>427</v>
      </c>
    </row>
    <row r="114" spans="1:3" x14ac:dyDescent="0.25">
      <c r="A114" s="145">
        <v>97</v>
      </c>
      <c r="B114" s="141" t="s">
        <v>220</v>
      </c>
      <c r="C114" s="144" t="s">
        <v>427</v>
      </c>
    </row>
    <row r="115" spans="1:3" x14ac:dyDescent="0.25">
      <c r="A115" s="145">
        <v>98</v>
      </c>
      <c r="B115" s="141" t="s">
        <v>221</v>
      </c>
      <c r="C115" s="144" t="s">
        <v>427</v>
      </c>
    </row>
    <row r="116" spans="1:3" x14ac:dyDescent="0.25">
      <c r="A116" s="145">
        <v>99</v>
      </c>
      <c r="B116" s="141" t="s">
        <v>222</v>
      </c>
      <c r="C116" s="144" t="s">
        <v>427</v>
      </c>
    </row>
    <row r="117" spans="1:3" x14ac:dyDescent="0.25">
      <c r="A117" s="145">
        <v>100</v>
      </c>
      <c r="B117" s="141" t="s">
        <v>222</v>
      </c>
      <c r="C117" s="144" t="s">
        <v>427</v>
      </c>
    </row>
    <row r="118" spans="1:3" x14ac:dyDescent="0.25">
      <c r="A118" s="145">
        <v>101</v>
      </c>
      <c r="B118" s="141" t="s">
        <v>223</v>
      </c>
      <c r="C118" s="144" t="s">
        <v>427</v>
      </c>
    </row>
    <row r="119" spans="1:3" x14ac:dyDescent="0.25">
      <c r="A119" s="145">
        <v>102</v>
      </c>
      <c r="B119" s="141" t="s">
        <v>223</v>
      </c>
      <c r="C119" s="144" t="s">
        <v>427</v>
      </c>
    </row>
    <row r="120" spans="1:3" x14ac:dyDescent="0.25">
      <c r="A120" s="145">
        <v>103</v>
      </c>
      <c r="B120" s="141" t="s">
        <v>223</v>
      </c>
      <c r="C120" s="144" t="s">
        <v>427</v>
      </c>
    </row>
    <row r="121" spans="1:3" x14ac:dyDescent="0.25">
      <c r="A121" s="145">
        <v>104</v>
      </c>
      <c r="B121" s="141" t="s">
        <v>224</v>
      </c>
      <c r="C121" s="144" t="s">
        <v>427</v>
      </c>
    </row>
    <row r="122" spans="1:3" x14ac:dyDescent="0.25">
      <c r="A122" s="145">
        <v>105</v>
      </c>
      <c r="B122" s="141" t="s">
        <v>224</v>
      </c>
      <c r="C122" s="144" t="s">
        <v>427</v>
      </c>
    </row>
    <row r="123" spans="1:3" x14ac:dyDescent="0.25">
      <c r="A123" s="145">
        <v>106</v>
      </c>
      <c r="B123" s="141" t="s">
        <v>224</v>
      </c>
      <c r="C123" s="144" t="s">
        <v>427</v>
      </c>
    </row>
    <row r="124" spans="1:3" x14ac:dyDescent="0.25">
      <c r="A124" s="145">
        <v>107</v>
      </c>
      <c r="B124" s="141" t="s">
        <v>224</v>
      </c>
      <c r="C124" s="144" t="s">
        <v>427</v>
      </c>
    </row>
    <row r="125" spans="1:3" x14ac:dyDescent="0.25">
      <c r="A125" s="145">
        <v>108</v>
      </c>
      <c r="B125" s="141" t="s">
        <v>224</v>
      </c>
      <c r="C125" s="144" t="s">
        <v>427</v>
      </c>
    </row>
    <row r="126" spans="1:3" x14ac:dyDescent="0.25">
      <c r="A126" s="145">
        <v>109</v>
      </c>
      <c r="B126" s="141" t="s">
        <v>224</v>
      </c>
      <c r="C126" s="144" t="s">
        <v>427</v>
      </c>
    </row>
    <row r="127" spans="1:3" x14ac:dyDescent="0.25">
      <c r="A127" s="145">
        <v>110</v>
      </c>
      <c r="B127" s="141" t="s">
        <v>224</v>
      </c>
      <c r="C127" s="144" t="s">
        <v>427</v>
      </c>
    </row>
    <row r="128" spans="1:3" x14ac:dyDescent="0.25">
      <c r="A128" s="145">
        <v>111</v>
      </c>
      <c r="B128" s="141" t="s">
        <v>225</v>
      </c>
      <c r="C128" s="144" t="s">
        <v>427</v>
      </c>
    </row>
    <row r="129" spans="1:3" x14ac:dyDescent="0.25">
      <c r="A129" s="145">
        <v>112</v>
      </c>
      <c r="B129" s="141" t="s">
        <v>226</v>
      </c>
      <c r="C129" s="144" t="s">
        <v>427</v>
      </c>
    </row>
    <row r="130" spans="1:3" x14ac:dyDescent="0.25">
      <c r="A130" s="145">
        <v>113</v>
      </c>
      <c r="B130" s="141" t="s">
        <v>226</v>
      </c>
      <c r="C130" s="144" t="s">
        <v>427</v>
      </c>
    </row>
    <row r="131" spans="1:3" x14ac:dyDescent="0.25">
      <c r="A131" s="145">
        <v>115</v>
      </c>
      <c r="B131" s="141" t="s">
        <v>226</v>
      </c>
      <c r="C131" s="144" t="s">
        <v>427</v>
      </c>
    </row>
    <row r="132" spans="1:3" x14ac:dyDescent="0.25">
      <c r="A132" s="145">
        <v>116</v>
      </c>
      <c r="B132" s="141" t="s">
        <v>226</v>
      </c>
      <c r="C132" s="144" t="s">
        <v>427</v>
      </c>
    </row>
    <row r="133" spans="1:3" x14ac:dyDescent="0.25">
      <c r="A133" s="145">
        <v>117</v>
      </c>
      <c r="B133" s="141" t="s">
        <v>226</v>
      </c>
      <c r="C133" s="144" t="s">
        <v>427</v>
      </c>
    </row>
    <row r="134" spans="1:3" x14ac:dyDescent="0.25">
      <c r="A134" s="145">
        <v>118</v>
      </c>
      <c r="B134" s="141" t="s">
        <v>227</v>
      </c>
      <c r="C134" s="144" t="s">
        <v>427</v>
      </c>
    </row>
    <row r="135" spans="1:3" x14ac:dyDescent="0.25">
      <c r="A135" s="145">
        <v>119</v>
      </c>
      <c r="B135" s="141" t="s">
        <v>227</v>
      </c>
      <c r="C135" s="144" t="s">
        <v>427</v>
      </c>
    </row>
    <row r="136" spans="1:3" x14ac:dyDescent="0.25">
      <c r="A136" s="145">
        <v>120</v>
      </c>
      <c r="B136" s="141" t="s">
        <v>199</v>
      </c>
      <c r="C136" s="144" t="s">
        <v>427</v>
      </c>
    </row>
    <row r="137" spans="1:3" x14ac:dyDescent="0.25">
      <c r="A137" s="145">
        <v>121</v>
      </c>
      <c r="B137" s="141" t="s">
        <v>228</v>
      </c>
      <c r="C137" s="144" t="s">
        <v>426</v>
      </c>
    </row>
    <row r="138" spans="1:3" x14ac:dyDescent="0.25">
      <c r="A138" s="145">
        <v>122</v>
      </c>
      <c r="B138" s="141" t="s">
        <v>229</v>
      </c>
      <c r="C138" s="144" t="s">
        <v>426</v>
      </c>
    </row>
    <row r="139" spans="1:3" x14ac:dyDescent="0.25">
      <c r="A139" s="145">
        <v>123</v>
      </c>
      <c r="B139" s="141" t="s">
        <v>230</v>
      </c>
      <c r="C139" s="144" t="s">
        <v>426</v>
      </c>
    </row>
    <row r="140" spans="1:3" x14ac:dyDescent="0.25">
      <c r="A140" s="145">
        <v>124</v>
      </c>
      <c r="B140" s="141" t="s">
        <v>230</v>
      </c>
      <c r="C140" s="144" t="s">
        <v>426</v>
      </c>
    </row>
    <row r="141" spans="1:3" x14ac:dyDescent="0.25">
      <c r="A141" s="145">
        <v>125</v>
      </c>
      <c r="B141" s="141" t="s">
        <v>230</v>
      </c>
      <c r="C141" s="144" t="s">
        <v>426</v>
      </c>
    </row>
    <row r="142" spans="1:3" x14ac:dyDescent="0.25">
      <c r="A142" s="145">
        <v>126</v>
      </c>
      <c r="B142" s="141" t="s">
        <v>231</v>
      </c>
      <c r="C142" s="144" t="s">
        <v>426</v>
      </c>
    </row>
    <row r="143" spans="1:3" x14ac:dyDescent="0.25">
      <c r="A143" s="145">
        <v>127</v>
      </c>
      <c r="B143" s="141" t="s">
        <v>232</v>
      </c>
      <c r="C143" s="144" t="s">
        <v>426</v>
      </c>
    </row>
    <row r="144" spans="1:3" x14ac:dyDescent="0.25">
      <c r="A144" s="145">
        <v>128</v>
      </c>
      <c r="B144" s="141" t="s">
        <v>233</v>
      </c>
      <c r="C144" s="144" t="s">
        <v>426</v>
      </c>
    </row>
    <row r="145" spans="1:3" x14ac:dyDescent="0.25">
      <c r="A145" s="145">
        <v>129</v>
      </c>
      <c r="B145" s="141" t="s">
        <v>232</v>
      </c>
      <c r="C145" s="144" t="s">
        <v>426</v>
      </c>
    </row>
    <row r="146" spans="1:3" x14ac:dyDescent="0.25">
      <c r="A146" s="145">
        <v>130</v>
      </c>
      <c r="B146" s="141" t="s">
        <v>234</v>
      </c>
      <c r="C146" s="144" t="s">
        <v>426</v>
      </c>
    </row>
    <row r="147" spans="1:3" x14ac:dyDescent="0.25">
      <c r="A147" s="145">
        <v>131</v>
      </c>
      <c r="B147" s="141" t="s">
        <v>234</v>
      </c>
      <c r="C147" s="144" t="s">
        <v>426</v>
      </c>
    </row>
    <row r="148" spans="1:3" x14ac:dyDescent="0.25">
      <c r="A148" s="145">
        <v>132</v>
      </c>
      <c r="B148" s="141" t="s">
        <v>235</v>
      </c>
      <c r="C148" s="144" t="s">
        <v>426</v>
      </c>
    </row>
    <row r="149" spans="1:3" x14ac:dyDescent="0.25">
      <c r="A149" s="145">
        <v>133</v>
      </c>
      <c r="B149" s="141" t="s">
        <v>235</v>
      </c>
      <c r="C149" s="144" t="s">
        <v>426</v>
      </c>
    </row>
    <row r="150" spans="1:3" x14ac:dyDescent="0.25">
      <c r="A150" s="145">
        <v>134</v>
      </c>
      <c r="B150" s="141" t="s">
        <v>235</v>
      </c>
      <c r="C150" s="144" t="s">
        <v>426</v>
      </c>
    </row>
    <row r="151" spans="1:3" x14ac:dyDescent="0.25">
      <c r="A151" s="145">
        <v>135</v>
      </c>
      <c r="B151" s="141" t="s">
        <v>235</v>
      </c>
      <c r="C151" s="144" t="s">
        <v>426</v>
      </c>
    </row>
    <row r="152" spans="1:3" x14ac:dyDescent="0.25">
      <c r="A152" s="145">
        <v>136</v>
      </c>
      <c r="B152" s="141" t="s">
        <v>235</v>
      </c>
      <c r="C152" s="144" t="s">
        <v>426</v>
      </c>
    </row>
    <row r="153" spans="1:3" x14ac:dyDescent="0.25">
      <c r="A153" s="145">
        <v>137</v>
      </c>
      <c r="B153" s="141" t="s">
        <v>235</v>
      </c>
      <c r="C153" s="144" t="s">
        <v>426</v>
      </c>
    </row>
    <row r="154" spans="1:3" x14ac:dyDescent="0.25">
      <c r="A154" s="145">
        <v>138</v>
      </c>
      <c r="B154" s="141" t="s">
        <v>235</v>
      </c>
      <c r="C154" s="144" t="s">
        <v>426</v>
      </c>
    </row>
    <row r="155" spans="1:3" x14ac:dyDescent="0.25">
      <c r="A155" s="145">
        <v>140</v>
      </c>
      <c r="B155" s="141" t="s">
        <v>219</v>
      </c>
      <c r="C155" s="144" t="s">
        <v>426</v>
      </c>
    </row>
    <row r="156" spans="1:3" x14ac:dyDescent="0.25">
      <c r="A156" s="145">
        <v>141</v>
      </c>
      <c r="B156" s="141" t="s">
        <v>236</v>
      </c>
      <c r="C156" s="144" t="s">
        <v>426</v>
      </c>
    </row>
    <row r="157" spans="1:3" x14ac:dyDescent="0.25">
      <c r="A157" s="145">
        <v>142</v>
      </c>
      <c r="B157" s="141" t="s">
        <v>236</v>
      </c>
      <c r="C157" s="144" t="s">
        <v>426</v>
      </c>
    </row>
    <row r="158" spans="1:3" x14ac:dyDescent="0.25">
      <c r="A158" s="145">
        <v>143</v>
      </c>
      <c r="B158" s="141" t="s">
        <v>222</v>
      </c>
      <c r="C158" s="144" t="s">
        <v>427</v>
      </c>
    </row>
    <row r="159" spans="1:3" x14ac:dyDescent="0.25">
      <c r="A159" s="145">
        <v>144</v>
      </c>
      <c r="B159" s="141" t="s">
        <v>237</v>
      </c>
      <c r="C159" s="144" t="s">
        <v>426</v>
      </c>
    </row>
    <row r="160" spans="1:3" x14ac:dyDescent="0.25">
      <c r="A160" s="145">
        <v>145</v>
      </c>
      <c r="B160" s="141" t="s">
        <v>237</v>
      </c>
      <c r="C160" s="144" t="s">
        <v>426</v>
      </c>
    </row>
    <row r="161" spans="1:3" x14ac:dyDescent="0.25">
      <c r="A161" s="145">
        <v>146</v>
      </c>
      <c r="B161" s="141" t="s">
        <v>237</v>
      </c>
      <c r="C161" s="144" t="s">
        <v>426</v>
      </c>
    </row>
    <row r="162" spans="1:3" x14ac:dyDescent="0.25">
      <c r="A162" s="145">
        <v>147</v>
      </c>
      <c r="B162" s="141" t="s">
        <v>237</v>
      </c>
      <c r="C162" s="144" t="s">
        <v>426</v>
      </c>
    </row>
    <row r="163" spans="1:3" x14ac:dyDescent="0.25">
      <c r="A163" s="145">
        <v>148</v>
      </c>
      <c r="B163" s="141" t="s">
        <v>238</v>
      </c>
      <c r="C163" s="144" t="s">
        <v>426</v>
      </c>
    </row>
    <row r="164" spans="1:3" x14ac:dyDescent="0.25">
      <c r="A164" s="145">
        <v>149</v>
      </c>
      <c r="B164" s="141" t="s">
        <v>239</v>
      </c>
      <c r="C164" s="144" t="s">
        <v>426</v>
      </c>
    </row>
    <row r="165" spans="1:3" x14ac:dyDescent="0.25">
      <c r="A165" s="145">
        <v>150</v>
      </c>
      <c r="B165" s="141" t="s">
        <v>231</v>
      </c>
      <c r="C165" s="144" t="s">
        <v>426</v>
      </c>
    </row>
    <row r="166" spans="1:3" x14ac:dyDescent="0.25">
      <c r="A166" s="145">
        <v>151</v>
      </c>
      <c r="B166" s="141" t="s">
        <v>231</v>
      </c>
      <c r="C166" s="144" t="s">
        <v>426</v>
      </c>
    </row>
    <row r="167" spans="1:3" x14ac:dyDescent="0.25">
      <c r="A167" s="145">
        <v>152</v>
      </c>
      <c r="B167" s="141" t="s">
        <v>231</v>
      </c>
      <c r="C167" s="144" t="s">
        <v>426</v>
      </c>
    </row>
    <row r="168" spans="1:3" x14ac:dyDescent="0.25">
      <c r="A168" s="145">
        <v>153</v>
      </c>
      <c r="B168" s="141" t="s">
        <v>231</v>
      </c>
      <c r="C168" s="144" t="s">
        <v>426</v>
      </c>
    </row>
    <row r="169" spans="1:3" x14ac:dyDescent="0.25">
      <c r="A169" s="145">
        <v>154</v>
      </c>
      <c r="B169" s="141" t="s">
        <v>231</v>
      </c>
      <c r="C169" s="144" t="s">
        <v>426</v>
      </c>
    </row>
    <row r="170" spans="1:3" x14ac:dyDescent="0.25">
      <c r="A170" s="145">
        <v>155</v>
      </c>
      <c r="B170" s="141" t="s">
        <v>219</v>
      </c>
      <c r="C170" s="144" t="s">
        <v>427</v>
      </c>
    </row>
    <row r="171" spans="1:3" x14ac:dyDescent="0.25">
      <c r="A171" s="145">
        <v>156</v>
      </c>
      <c r="B171" s="141" t="s">
        <v>231</v>
      </c>
      <c r="C171" s="144" t="s">
        <v>426</v>
      </c>
    </row>
    <row r="172" spans="1:3" x14ac:dyDescent="0.25">
      <c r="A172" s="145">
        <v>157</v>
      </c>
      <c r="B172" s="141" t="s">
        <v>231</v>
      </c>
      <c r="C172" s="144" t="s">
        <v>426</v>
      </c>
    </row>
    <row r="173" spans="1:3" x14ac:dyDescent="0.25">
      <c r="A173" s="145">
        <v>158</v>
      </c>
      <c r="B173" s="141" t="s">
        <v>231</v>
      </c>
      <c r="C173" s="144" t="s">
        <v>426</v>
      </c>
    </row>
    <row r="174" spans="1:3" x14ac:dyDescent="0.25">
      <c r="A174" s="145">
        <v>159</v>
      </c>
      <c r="B174" s="141" t="s">
        <v>206</v>
      </c>
      <c r="C174" s="144" t="s">
        <v>427</v>
      </c>
    </row>
    <row r="175" spans="1:3" x14ac:dyDescent="0.25">
      <c r="A175" s="145">
        <v>160</v>
      </c>
      <c r="B175" s="141" t="s">
        <v>231</v>
      </c>
      <c r="C175" s="144" t="s">
        <v>426</v>
      </c>
    </row>
    <row r="176" spans="1:3" x14ac:dyDescent="0.25">
      <c r="A176" s="145">
        <v>161</v>
      </c>
      <c r="B176" s="141" t="s">
        <v>231</v>
      </c>
      <c r="C176" s="144" t="s">
        <v>426</v>
      </c>
    </row>
    <row r="177" spans="1:3" x14ac:dyDescent="0.25">
      <c r="A177" s="145">
        <v>162</v>
      </c>
      <c r="B177" s="141" t="s">
        <v>231</v>
      </c>
      <c r="C177" s="144" t="s">
        <v>426</v>
      </c>
    </row>
    <row r="178" spans="1:3" x14ac:dyDescent="0.25">
      <c r="A178" s="145">
        <v>163</v>
      </c>
      <c r="B178" s="141" t="s">
        <v>231</v>
      </c>
      <c r="C178" s="144" t="s">
        <v>426</v>
      </c>
    </row>
    <row r="179" spans="1:3" x14ac:dyDescent="0.25">
      <c r="A179" s="145">
        <v>164</v>
      </c>
      <c r="B179" s="141" t="s">
        <v>231</v>
      </c>
      <c r="C179" s="144" t="s">
        <v>426</v>
      </c>
    </row>
    <row r="180" spans="1:3" x14ac:dyDescent="0.25">
      <c r="A180" s="145">
        <v>165</v>
      </c>
      <c r="B180" s="141" t="s">
        <v>231</v>
      </c>
      <c r="C180" s="144" t="s">
        <v>426</v>
      </c>
    </row>
    <row r="181" spans="1:3" x14ac:dyDescent="0.25">
      <c r="A181" s="145">
        <v>166</v>
      </c>
      <c r="B181" s="141" t="s">
        <v>231</v>
      </c>
      <c r="C181" s="144" t="s">
        <v>426</v>
      </c>
    </row>
    <row r="182" spans="1:3" x14ac:dyDescent="0.25">
      <c r="A182" s="145">
        <v>167</v>
      </c>
      <c r="B182" s="141" t="s">
        <v>231</v>
      </c>
      <c r="C182" s="144" t="s">
        <v>426</v>
      </c>
    </row>
    <row r="183" spans="1:3" x14ac:dyDescent="0.25">
      <c r="A183" s="145">
        <v>168</v>
      </c>
      <c r="B183" s="141" t="s">
        <v>231</v>
      </c>
      <c r="C183" s="144" t="s">
        <v>426</v>
      </c>
    </row>
    <row r="184" spans="1:3" x14ac:dyDescent="0.25">
      <c r="A184" s="145">
        <v>169</v>
      </c>
      <c r="B184" s="141" t="s">
        <v>231</v>
      </c>
      <c r="C184" s="144" t="s">
        <v>426</v>
      </c>
    </row>
    <row r="185" spans="1:3" x14ac:dyDescent="0.25">
      <c r="A185" s="145">
        <v>170</v>
      </c>
      <c r="B185" s="141" t="s">
        <v>231</v>
      </c>
      <c r="C185" s="144" t="s">
        <v>426</v>
      </c>
    </row>
    <row r="186" spans="1:3" x14ac:dyDescent="0.25">
      <c r="A186" s="145">
        <v>171</v>
      </c>
      <c r="B186" s="141" t="s">
        <v>231</v>
      </c>
      <c r="C186" s="144" t="s">
        <v>426</v>
      </c>
    </row>
    <row r="187" spans="1:3" x14ac:dyDescent="0.25">
      <c r="A187" s="145">
        <v>172</v>
      </c>
      <c r="B187" s="141" t="s">
        <v>231</v>
      </c>
      <c r="C187" s="144" t="s">
        <v>426</v>
      </c>
    </row>
    <row r="188" spans="1:3" x14ac:dyDescent="0.25">
      <c r="A188" s="145">
        <v>173</v>
      </c>
      <c r="B188" s="141" t="s">
        <v>231</v>
      </c>
      <c r="C188" s="144" t="s">
        <v>426</v>
      </c>
    </row>
    <row r="189" spans="1:3" x14ac:dyDescent="0.25">
      <c r="A189" s="145">
        <v>174</v>
      </c>
      <c r="B189" s="141" t="s">
        <v>231</v>
      </c>
      <c r="C189" s="144" t="s">
        <v>426</v>
      </c>
    </row>
    <row r="190" spans="1:3" x14ac:dyDescent="0.25">
      <c r="A190" s="145">
        <v>175</v>
      </c>
      <c r="B190" s="141" t="s">
        <v>231</v>
      </c>
      <c r="C190" s="144" t="s">
        <v>426</v>
      </c>
    </row>
    <row r="191" spans="1:3" x14ac:dyDescent="0.25">
      <c r="A191" s="145">
        <v>176</v>
      </c>
      <c r="B191" s="141" t="s">
        <v>231</v>
      </c>
      <c r="C191" s="144" t="s">
        <v>426</v>
      </c>
    </row>
    <row r="192" spans="1:3" x14ac:dyDescent="0.25">
      <c r="A192" s="145">
        <v>177</v>
      </c>
      <c r="B192" s="141" t="s">
        <v>231</v>
      </c>
      <c r="C192" s="144" t="s">
        <v>426</v>
      </c>
    </row>
    <row r="193" spans="1:3" x14ac:dyDescent="0.25">
      <c r="A193" s="145">
        <v>178</v>
      </c>
      <c r="B193" s="141" t="s">
        <v>240</v>
      </c>
      <c r="C193" s="144" t="s">
        <v>426</v>
      </c>
    </row>
    <row r="194" spans="1:3" x14ac:dyDescent="0.25">
      <c r="A194" s="145">
        <v>179</v>
      </c>
      <c r="B194" s="141" t="s">
        <v>231</v>
      </c>
      <c r="C194" s="144" t="s">
        <v>426</v>
      </c>
    </row>
    <row r="195" spans="1:3" x14ac:dyDescent="0.25">
      <c r="A195" s="145">
        <v>180</v>
      </c>
      <c r="B195" s="141" t="s">
        <v>231</v>
      </c>
      <c r="C195" s="144" t="s">
        <v>426</v>
      </c>
    </row>
    <row r="196" spans="1:3" x14ac:dyDescent="0.25">
      <c r="A196" s="145">
        <v>181</v>
      </c>
      <c r="B196" s="141" t="s">
        <v>231</v>
      </c>
      <c r="C196" s="144" t="s">
        <v>426</v>
      </c>
    </row>
    <row r="197" spans="1:3" x14ac:dyDescent="0.25">
      <c r="A197" s="145">
        <v>182</v>
      </c>
      <c r="B197" s="141" t="s">
        <v>231</v>
      </c>
      <c r="C197" s="144" t="s">
        <v>426</v>
      </c>
    </row>
    <row r="198" spans="1:3" x14ac:dyDescent="0.25">
      <c r="A198" s="145">
        <v>183</v>
      </c>
      <c r="B198" s="141" t="s">
        <v>231</v>
      </c>
      <c r="C198" s="144" t="s">
        <v>426</v>
      </c>
    </row>
    <row r="199" spans="1:3" x14ac:dyDescent="0.25">
      <c r="A199" s="145">
        <v>184</v>
      </c>
      <c r="B199" s="141" t="s">
        <v>231</v>
      </c>
      <c r="C199" s="144" t="s">
        <v>426</v>
      </c>
    </row>
    <row r="200" spans="1:3" x14ac:dyDescent="0.25">
      <c r="A200" s="145">
        <v>185</v>
      </c>
      <c r="B200" s="141" t="s">
        <v>231</v>
      </c>
      <c r="C200" s="144" t="s">
        <v>426</v>
      </c>
    </row>
    <row r="201" spans="1:3" x14ac:dyDescent="0.25">
      <c r="A201" s="145">
        <v>186</v>
      </c>
      <c r="B201" s="141" t="s">
        <v>231</v>
      </c>
      <c r="C201" s="144" t="s">
        <v>426</v>
      </c>
    </row>
    <row r="202" spans="1:3" x14ac:dyDescent="0.25">
      <c r="A202" s="145">
        <v>187</v>
      </c>
      <c r="B202" s="141" t="s">
        <v>231</v>
      </c>
      <c r="C202" s="144" t="s">
        <v>426</v>
      </c>
    </row>
    <row r="203" spans="1:3" x14ac:dyDescent="0.25">
      <c r="A203" s="145">
        <v>188</v>
      </c>
      <c r="B203" s="141" t="s">
        <v>231</v>
      </c>
      <c r="C203" s="144" t="s">
        <v>426</v>
      </c>
    </row>
    <row r="204" spans="1:3" x14ac:dyDescent="0.25">
      <c r="A204" s="145">
        <v>189</v>
      </c>
      <c r="B204" s="141" t="s">
        <v>231</v>
      </c>
      <c r="C204" s="144" t="s">
        <v>427</v>
      </c>
    </row>
    <row r="205" spans="1:3" x14ac:dyDescent="0.25">
      <c r="A205" s="145">
        <v>190</v>
      </c>
      <c r="B205" s="141" t="s">
        <v>231</v>
      </c>
      <c r="C205" s="144" t="s">
        <v>427</v>
      </c>
    </row>
    <row r="206" spans="1:3" x14ac:dyDescent="0.25">
      <c r="A206" s="145">
        <v>191</v>
      </c>
      <c r="B206" s="141" t="s">
        <v>231</v>
      </c>
      <c r="C206" s="144" t="s">
        <v>427</v>
      </c>
    </row>
    <row r="207" spans="1:3" x14ac:dyDescent="0.25">
      <c r="A207" s="145">
        <v>192</v>
      </c>
      <c r="B207" s="141" t="s">
        <v>231</v>
      </c>
      <c r="C207" s="144" t="s">
        <v>427</v>
      </c>
    </row>
    <row r="208" spans="1:3" x14ac:dyDescent="0.25">
      <c r="A208" s="145">
        <v>193</v>
      </c>
      <c r="B208" s="141" t="s">
        <v>231</v>
      </c>
      <c r="C208" s="144" t="s">
        <v>427</v>
      </c>
    </row>
    <row r="209" spans="1:3" x14ac:dyDescent="0.25">
      <c r="A209" s="145">
        <v>194</v>
      </c>
      <c r="B209" s="141" t="s">
        <v>231</v>
      </c>
      <c r="C209" s="144" t="s">
        <v>427</v>
      </c>
    </row>
    <row r="210" spans="1:3" x14ac:dyDescent="0.25">
      <c r="A210" s="145">
        <v>195</v>
      </c>
      <c r="B210" s="141" t="s">
        <v>231</v>
      </c>
      <c r="C210" s="144" t="s">
        <v>427</v>
      </c>
    </row>
    <row r="211" spans="1:3" x14ac:dyDescent="0.25">
      <c r="A211" s="145">
        <v>196</v>
      </c>
      <c r="B211" s="141" t="s">
        <v>231</v>
      </c>
      <c r="C211" s="144" t="s">
        <v>427</v>
      </c>
    </row>
    <row r="212" spans="1:3" x14ac:dyDescent="0.25">
      <c r="A212" s="145">
        <v>197</v>
      </c>
      <c r="B212" s="141" t="s">
        <v>231</v>
      </c>
      <c r="C212" s="144" t="s">
        <v>427</v>
      </c>
    </row>
    <row r="213" spans="1:3" x14ac:dyDescent="0.25">
      <c r="A213" s="145">
        <v>198</v>
      </c>
      <c r="B213" s="141" t="s">
        <v>231</v>
      </c>
      <c r="C213" s="144" t="s">
        <v>427</v>
      </c>
    </row>
    <row r="214" spans="1:3" x14ac:dyDescent="0.25">
      <c r="A214" s="145">
        <v>199</v>
      </c>
      <c r="B214" s="141" t="s">
        <v>231</v>
      </c>
      <c r="C214" s="144" t="s">
        <v>427</v>
      </c>
    </row>
    <row r="215" spans="1:3" x14ac:dyDescent="0.25">
      <c r="A215" s="145">
        <v>201</v>
      </c>
      <c r="B215" s="141" t="s">
        <v>231</v>
      </c>
      <c r="C215" s="144" t="s">
        <v>427</v>
      </c>
    </row>
    <row r="216" spans="1:3" x14ac:dyDescent="0.25">
      <c r="A216" s="145">
        <v>202</v>
      </c>
      <c r="B216" s="141" t="s">
        <v>231</v>
      </c>
      <c r="C216" s="144" t="s">
        <v>427</v>
      </c>
    </row>
    <row r="217" spans="1:3" x14ac:dyDescent="0.25">
      <c r="A217" s="145">
        <v>203</v>
      </c>
      <c r="B217" s="141" t="s">
        <v>231</v>
      </c>
      <c r="C217" s="144" t="s">
        <v>427</v>
      </c>
    </row>
    <row r="218" spans="1:3" x14ac:dyDescent="0.25">
      <c r="A218" s="145">
        <v>204</v>
      </c>
      <c r="B218" s="141" t="s">
        <v>231</v>
      </c>
      <c r="C218" s="144" t="s">
        <v>427</v>
      </c>
    </row>
    <row r="219" spans="1:3" x14ac:dyDescent="0.25">
      <c r="A219" s="145">
        <v>205</v>
      </c>
      <c r="B219" s="141" t="s">
        <v>231</v>
      </c>
      <c r="C219" s="144" t="s">
        <v>427</v>
      </c>
    </row>
    <row r="220" spans="1:3" x14ac:dyDescent="0.25">
      <c r="A220" s="145">
        <v>206</v>
      </c>
      <c r="B220" s="141" t="s">
        <v>231</v>
      </c>
      <c r="C220" s="144" t="s">
        <v>427</v>
      </c>
    </row>
    <row r="221" spans="1:3" x14ac:dyDescent="0.25">
      <c r="A221" s="145">
        <v>207</v>
      </c>
      <c r="B221" s="141" t="s">
        <v>231</v>
      </c>
      <c r="C221" s="144" t="s">
        <v>427</v>
      </c>
    </row>
    <row r="222" spans="1:3" x14ac:dyDescent="0.25">
      <c r="A222" s="145">
        <v>208</v>
      </c>
      <c r="B222" s="141" t="s">
        <v>231</v>
      </c>
      <c r="C222" s="144" t="s">
        <v>427</v>
      </c>
    </row>
    <row r="223" spans="1:3" x14ac:dyDescent="0.25">
      <c r="A223" s="145">
        <v>209</v>
      </c>
      <c r="B223" s="141" t="s">
        <v>231</v>
      </c>
      <c r="C223" s="144" t="s">
        <v>426</v>
      </c>
    </row>
    <row r="224" spans="1:3" x14ac:dyDescent="0.25">
      <c r="A224" s="145">
        <v>210</v>
      </c>
      <c r="B224" s="141" t="s">
        <v>231</v>
      </c>
      <c r="C224" s="144" t="s">
        <v>426</v>
      </c>
    </row>
    <row r="225" spans="1:3" x14ac:dyDescent="0.25">
      <c r="A225" s="145">
        <v>211</v>
      </c>
      <c r="B225" s="141" t="s">
        <v>231</v>
      </c>
      <c r="C225" s="144" t="s">
        <v>426</v>
      </c>
    </row>
    <row r="226" spans="1:3" x14ac:dyDescent="0.25">
      <c r="A226" s="145">
        <v>212</v>
      </c>
      <c r="B226" s="141" t="s">
        <v>231</v>
      </c>
      <c r="C226" s="144" t="s">
        <v>426</v>
      </c>
    </row>
    <row r="227" spans="1:3" x14ac:dyDescent="0.25">
      <c r="A227" s="145">
        <v>213</v>
      </c>
      <c r="B227" s="141" t="s">
        <v>231</v>
      </c>
      <c r="C227" s="144" t="s">
        <v>426</v>
      </c>
    </row>
    <row r="228" spans="1:3" x14ac:dyDescent="0.25">
      <c r="A228" s="145">
        <v>214</v>
      </c>
      <c r="B228" s="141" t="s">
        <v>231</v>
      </c>
      <c r="C228" s="144" t="s">
        <v>426</v>
      </c>
    </row>
    <row r="229" spans="1:3" x14ac:dyDescent="0.25">
      <c r="A229" s="145">
        <v>215</v>
      </c>
      <c r="B229" s="141" t="s">
        <v>231</v>
      </c>
      <c r="C229" s="144" t="s">
        <v>426</v>
      </c>
    </row>
    <row r="230" spans="1:3" x14ac:dyDescent="0.25">
      <c r="A230" s="145">
        <v>216</v>
      </c>
      <c r="B230" s="141" t="s">
        <v>231</v>
      </c>
      <c r="C230" s="144" t="s">
        <v>426</v>
      </c>
    </row>
    <row r="231" spans="1:3" x14ac:dyDescent="0.25">
      <c r="A231" s="145">
        <v>217</v>
      </c>
      <c r="B231" s="141" t="s">
        <v>231</v>
      </c>
      <c r="C231" s="144" t="s">
        <v>426</v>
      </c>
    </row>
    <row r="232" spans="1:3" x14ac:dyDescent="0.25">
      <c r="A232" s="145">
        <v>218</v>
      </c>
      <c r="B232" s="141" t="s">
        <v>231</v>
      </c>
      <c r="C232" s="144" t="s">
        <v>426</v>
      </c>
    </row>
    <row r="233" spans="1:3" x14ac:dyDescent="0.25">
      <c r="A233" s="145">
        <v>219</v>
      </c>
      <c r="B233" s="141" t="s">
        <v>231</v>
      </c>
      <c r="C233" s="144" t="s">
        <v>426</v>
      </c>
    </row>
    <row r="234" spans="1:3" x14ac:dyDescent="0.25">
      <c r="A234" s="145">
        <v>220</v>
      </c>
      <c r="B234" s="141" t="s">
        <v>231</v>
      </c>
      <c r="C234" s="144" t="s">
        <v>426</v>
      </c>
    </row>
    <row r="235" spans="1:3" x14ac:dyDescent="0.25">
      <c r="A235" s="145">
        <v>221</v>
      </c>
      <c r="B235" s="141" t="s">
        <v>231</v>
      </c>
      <c r="C235" s="144" t="s">
        <v>426</v>
      </c>
    </row>
    <row r="236" spans="1:3" x14ac:dyDescent="0.25">
      <c r="A236" s="145">
        <v>222</v>
      </c>
      <c r="B236" s="141" t="s">
        <v>231</v>
      </c>
      <c r="C236" s="144" t="s">
        <v>426</v>
      </c>
    </row>
    <row r="237" spans="1:3" x14ac:dyDescent="0.25">
      <c r="A237" s="145">
        <v>223</v>
      </c>
      <c r="B237" s="141" t="s">
        <v>231</v>
      </c>
      <c r="C237" s="144" t="s">
        <v>426</v>
      </c>
    </row>
    <row r="238" spans="1:3" x14ac:dyDescent="0.25">
      <c r="A238" s="145">
        <v>224</v>
      </c>
      <c r="B238" s="141" t="s">
        <v>231</v>
      </c>
      <c r="C238" s="144" t="s">
        <v>426</v>
      </c>
    </row>
    <row r="239" spans="1:3" x14ac:dyDescent="0.25">
      <c r="A239" s="145">
        <v>225</v>
      </c>
      <c r="B239" s="141" t="s">
        <v>231</v>
      </c>
      <c r="C239" s="144" t="s">
        <v>426</v>
      </c>
    </row>
    <row r="240" spans="1:3" x14ac:dyDescent="0.25">
      <c r="A240" s="145">
        <v>226</v>
      </c>
      <c r="B240" s="141" t="s">
        <v>231</v>
      </c>
      <c r="C240" s="144" t="s">
        <v>426</v>
      </c>
    </row>
    <row r="241" spans="1:3" x14ac:dyDescent="0.25">
      <c r="A241" s="145">
        <v>227</v>
      </c>
      <c r="B241" s="141" t="s">
        <v>231</v>
      </c>
      <c r="C241" s="144" t="s">
        <v>426</v>
      </c>
    </row>
    <row r="242" spans="1:3" x14ac:dyDescent="0.25">
      <c r="A242" s="145">
        <v>228</v>
      </c>
      <c r="B242" s="141" t="s">
        <v>241</v>
      </c>
      <c r="C242" s="144" t="s">
        <v>427</v>
      </c>
    </row>
    <row r="243" spans="1:3" x14ac:dyDescent="0.25">
      <c r="A243" s="145">
        <v>229</v>
      </c>
      <c r="B243" s="141" t="s">
        <v>241</v>
      </c>
      <c r="C243" s="144" t="s">
        <v>427</v>
      </c>
    </row>
    <row r="244" spans="1:3" x14ac:dyDescent="0.25">
      <c r="A244" s="145">
        <v>230</v>
      </c>
      <c r="B244" s="141" t="s">
        <v>231</v>
      </c>
      <c r="C244" s="144" t="s">
        <v>427</v>
      </c>
    </row>
    <row r="245" spans="1:3" x14ac:dyDescent="0.25">
      <c r="A245" s="145">
        <v>231</v>
      </c>
      <c r="B245" s="141" t="s">
        <v>219</v>
      </c>
      <c r="C245" s="144" t="s">
        <v>426</v>
      </c>
    </row>
    <row r="246" spans="1:3" x14ac:dyDescent="0.25">
      <c r="A246" s="145">
        <v>233</v>
      </c>
      <c r="B246" s="141" t="s">
        <v>219</v>
      </c>
      <c r="C246" s="144" t="s">
        <v>426</v>
      </c>
    </row>
    <row r="247" spans="1:3" x14ac:dyDescent="0.25">
      <c r="A247" s="145">
        <v>234</v>
      </c>
      <c r="B247" s="141" t="s">
        <v>219</v>
      </c>
      <c r="C247" s="144" t="s">
        <v>426</v>
      </c>
    </row>
    <row r="248" spans="1:3" x14ac:dyDescent="0.25">
      <c r="A248" s="145">
        <v>235</v>
      </c>
      <c r="B248" s="141" t="s">
        <v>219</v>
      </c>
      <c r="C248" s="144" t="s">
        <v>426</v>
      </c>
    </row>
    <row r="249" spans="1:3" x14ac:dyDescent="0.25">
      <c r="A249" s="145">
        <v>236</v>
      </c>
      <c r="B249" s="141" t="s">
        <v>219</v>
      </c>
      <c r="C249" s="144" t="s">
        <v>426</v>
      </c>
    </row>
    <row r="250" spans="1:3" x14ac:dyDescent="0.25">
      <c r="A250" s="145">
        <v>237</v>
      </c>
      <c r="B250" s="141" t="s">
        <v>219</v>
      </c>
      <c r="C250" s="144" t="s">
        <v>426</v>
      </c>
    </row>
    <row r="251" spans="1:3" x14ac:dyDescent="0.25">
      <c r="A251" s="145">
        <v>238</v>
      </c>
      <c r="B251" s="141" t="s">
        <v>231</v>
      </c>
      <c r="C251" s="144" t="s">
        <v>426</v>
      </c>
    </row>
    <row r="252" spans="1:3" x14ac:dyDescent="0.25">
      <c r="A252" s="145">
        <v>241</v>
      </c>
      <c r="B252" s="141" t="s">
        <v>242</v>
      </c>
      <c r="C252" s="144" t="s">
        <v>426</v>
      </c>
    </row>
    <row r="253" spans="1:3" x14ac:dyDescent="0.25">
      <c r="A253" s="145">
        <v>242</v>
      </c>
      <c r="B253" s="141" t="s">
        <v>243</v>
      </c>
      <c r="C253" s="144" t="s">
        <v>426</v>
      </c>
    </row>
    <row r="254" spans="1:3" x14ac:dyDescent="0.25">
      <c r="A254" s="145">
        <v>243</v>
      </c>
      <c r="B254" s="141" t="s">
        <v>207</v>
      </c>
      <c r="C254" s="144" t="s">
        <v>426</v>
      </c>
    </row>
    <row r="255" spans="1:3" x14ac:dyDescent="0.25">
      <c r="A255" s="145">
        <v>244</v>
      </c>
      <c r="B255" s="141" t="s">
        <v>231</v>
      </c>
      <c r="C255" s="144" t="s">
        <v>426</v>
      </c>
    </row>
    <row r="256" spans="1:3" x14ac:dyDescent="0.25">
      <c r="A256" s="145">
        <v>245</v>
      </c>
      <c r="B256" s="141" t="s">
        <v>243</v>
      </c>
      <c r="C256" s="144" t="s">
        <v>426</v>
      </c>
    </row>
    <row r="257" spans="1:3" x14ac:dyDescent="0.25">
      <c r="A257" s="145">
        <v>246</v>
      </c>
      <c r="B257" s="141" t="s">
        <v>244</v>
      </c>
      <c r="C257" s="144" t="s">
        <v>426</v>
      </c>
    </row>
    <row r="258" spans="1:3" x14ac:dyDescent="0.25">
      <c r="A258" s="145">
        <v>247</v>
      </c>
      <c r="B258" s="141" t="s">
        <v>243</v>
      </c>
      <c r="C258" s="144" t="s">
        <v>426</v>
      </c>
    </row>
    <row r="259" spans="1:3" x14ac:dyDescent="0.25">
      <c r="A259" s="145">
        <v>248</v>
      </c>
      <c r="B259" s="141" t="s">
        <v>231</v>
      </c>
      <c r="C259" s="144" t="s">
        <v>426</v>
      </c>
    </row>
    <row r="260" spans="1:3" x14ac:dyDescent="0.25">
      <c r="A260" s="145">
        <v>249</v>
      </c>
      <c r="B260" s="141" t="s">
        <v>243</v>
      </c>
      <c r="C260" s="144" t="s">
        <v>426</v>
      </c>
    </row>
    <row r="261" spans="1:3" x14ac:dyDescent="0.25">
      <c r="A261" s="145">
        <v>250</v>
      </c>
      <c r="B261" s="141" t="s">
        <v>245</v>
      </c>
      <c r="C261" s="144" t="s">
        <v>427</v>
      </c>
    </row>
    <row r="262" spans="1:3" x14ac:dyDescent="0.25">
      <c r="A262" s="145">
        <v>251</v>
      </c>
      <c r="B262" s="141" t="s">
        <v>245</v>
      </c>
      <c r="C262" s="144" t="s">
        <v>427</v>
      </c>
    </row>
    <row r="263" spans="1:3" x14ac:dyDescent="0.25">
      <c r="A263" s="145">
        <v>252</v>
      </c>
      <c r="B263" s="141" t="s">
        <v>245</v>
      </c>
      <c r="C263" s="144" t="s">
        <v>427</v>
      </c>
    </row>
    <row r="264" spans="1:3" x14ac:dyDescent="0.25">
      <c r="A264" s="145">
        <v>253</v>
      </c>
      <c r="B264" s="141" t="s">
        <v>245</v>
      </c>
      <c r="C264" s="144" t="s">
        <v>427</v>
      </c>
    </row>
    <row r="265" spans="1:3" x14ac:dyDescent="0.25">
      <c r="A265" s="145">
        <v>254</v>
      </c>
      <c r="B265" s="141" t="s">
        <v>246</v>
      </c>
      <c r="C265" s="144" t="s">
        <v>426</v>
      </c>
    </row>
    <row r="266" spans="1:3" x14ac:dyDescent="0.25">
      <c r="A266" s="145">
        <v>255</v>
      </c>
      <c r="B266" s="141" t="s">
        <v>247</v>
      </c>
      <c r="C266" s="144" t="s">
        <v>426</v>
      </c>
    </row>
    <row r="267" spans="1:3" x14ac:dyDescent="0.25">
      <c r="A267" s="145">
        <v>257</v>
      </c>
      <c r="B267" s="141" t="s">
        <v>248</v>
      </c>
      <c r="C267" s="144" t="s">
        <v>426</v>
      </c>
    </row>
    <row r="268" spans="1:3" x14ac:dyDescent="0.25">
      <c r="A268" s="145">
        <v>258</v>
      </c>
      <c r="B268" s="141" t="s">
        <v>249</v>
      </c>
      <c r="C268" s="144" t="s">
        <v>426</v>
      </c>
    </row>
    <row r="269" spans="1:3" x14ac:dyDescent="0.25">
      <c r="A269" s="145">
        <v>259</v>
      </c>
      <c r="B269" s="141" t="s">
        <v>250</v>
      </c>
      <c r="C269" s="144" t="s">
        <v>426</v>
      </c>
    </row>
    <row r="270" spans="1:3" x14ac:dyDescent="0.25">
      <c r="A270" s="145">
        <v>260</v>
      </c>
      <c r="B270" s="141" t="s">
        <v>249</v>
      </c>
      <c r="C270" s="144" t="s">
        <v>427</v>
      </c>
    </row>
    <row r="271" spans="1:3" x14ac:dyDescent="0.25">
      <c r="A271" s="145">
        <v>261</v>
      </c>
      <c r="B271" s="141" t="s">
        <v>249</v>
      </c>
      <c r="C271" s="144" t="s">
        <v>426</v>
      </c>
    </row>
    <row r="272" spans="1:3" x14ac:dyDescent="0.25">
      <c r="A272" s="145">
        <v>262</v>
      </c>
      <c r="B272" s="141" t="s">
        <v>249</v>
      </c>
      <c r="C272" s="144" t="s">
        <v>426</v>
      </c>
    </row>
    <row r="273" spans="1:3" x14ac:dyDescent="0.25">
      <c r="A273" s="145">
        <v>263</v>
      </c>
      <c r="B273" s="141" t="s">
        <v>249</v>
      </c>
      <c r="C273" s="144" t="s">
        <v>426</v>
      </c>
    </row>
    <row r="274" spans="1:3" x14ac:dyDescent="0.25">
      <c r="A274" s="145">
        <v>264</v>
      </c>
      <c r="B274" s="141" t="s">
        <v>249</v>
      </c>
      <c r="C274" s="144" t="s">
        <v>426</v>
      </c>
    </row>
    <row r="275" spans="1:3" x14ac:dyDescent="0.25">
      <c r="A275" s="145">
        <v>265</v>
      </c>
      <c r="B275" s="141" t="s">
        <v>251</v>
      </c>
      <c r="C275" s="144" t="s">
        <v>427</v>
      </c>
    </row>
    <row r="276" spans="1:3" x14ac:dyDescent="0.25">
      <c r="A276" s="145">
        <v>266</v>
      </c>
      <c r="B276" s="141" t="s">
        <v>251</v>
      </c>
      <c r="C276" s="144" t="s">
        <v>427</v>
      </c>
    </row>
    <row r="277" spans="1:3" x14ac:dyDescent="0.25">
      <c r="A277" s="145">
        <v>267</v>
      </c>
      <c r="B277" s="141" t="s">
        <v>251</v>
      </c>
      <c r="C277" s="144" t="s">
        <v>427</v>
      </c>
    </row>
    <row r="278" spans="1:3" x14ac:dyDescent="0.25">
      <c r="A278" s="145">
        <v>268</v>
      </c>
      <c r="B278" s="141" t="s">
        <v>251</v>
      </c>
      <c r="C278" s="144" t="s">
        <v>427</v>
      </c>
    </row>
    <row r="279" spans="1:3" x14ac:dyDescent="0.25">
      <c r="A279" s="145">
        <v>269</v>
      </c>
      <c r="B279" s="141" t="s">
        <v>251</v>
      </c>
      <c r="C279" s="144" t="s">
        <v>427</v>
      </c>
    </row>
    <row r="280" spans="1:3" x14ac:dyDescent="0.25">
      <c r="A280" s="145">
        <v>270</v>
      </c>
      <c r="B280" s="141" t="s">
        <v>251</v>
      </c>
      <c r="C280" s="144" t="s">
        <v>427</v>
      </c>
    </row>
    <row r="281" spans="1:3" x14ac:dyDescent="0.25">
      <c r="A281" s="145">
        <v>271</v>
      </c>
      <c r="B281" s="141" t="s">
        <v>251</v>
      </c>
      <c r="C281" s="144" t="s">
        <v>427</v>
      </c>
    </row>
    <row r="282" spans="1:3" x14ac:dyDescent="0.25">
      <c r="A282" s="145">
        <v>272</v>
      </c>
      <c r="B282" s="141" t="s">
        <v>251</v>
      </c>
      <c r="C282" s="144" t="s">
        <v>427</v>
      </c>
    </row>
    <row r="283" spans="1:3" x14ac:dyDescent="0.25">
      <c r="A283" s="145">
        <v>273</v>
      </c>
      <c r="B283" s="141" t="s">
        <v>251</v>
      </c>
      <c r="C283" s="144" t="s">
        <v>427</v>
      </c>
    </row>
    <row r="284" spans="1:3" x14ac:dyDescent="0.25">
      <c r="A284" s="145">
        <v>274</v>
      </c>
      <c r="B284" s="141" t="s">
        <v>251</v>
      </c>
      <c r="C284" s="144" t="s">
        <v>427</v>
      </c>
    </row>
    <row r="285" spans="1:3" x14ac:dyDescent="0.25">
      <c r="A285" s="145">
        <v>276</v>
      </c>
      <c r="B285" s="141" t="s">
        <v>251</v>
      </c>
      <c r="C285" s="144" t="s">
        <v>427</v>
      </c>
    </row>
    <row r="286" spans="1:3" x14ac:dyDescent="0.25">
      <c r="A286" s="145">
        <v>277</v>
      </c>
      <c r="B286" s="141" t="s">
        <v>252</v>
      </c>
      <c r="C286" s="144" t="s">
        <v>427</v>
      </c>
    </row>
    <row r="287" spans="1:3" x14ac:dyDescent="0.25">
      <c r="A287" s="145">
        <v>278</v>
      </c>
      <c r="B287" s="141" t="s">
        <v>253</v>
      </c>
      <c r="C287" s="144" t="s">
        <v>427</v>
      </c>
    </row>
    <row r="288" spans="1:3" x14ac:dyDescent="0.25">
      <c r="A288" s="145">
        <v>279</v>
      </c>
      <c r="B288" s="141" t="s">
        <v>254</v>
      </c>
      <c r="C288" s="144" t="s">
        <v>427</v>
      </c>
    </row>
    <row r="289" spans="1:3" x14ac:dyDescent="0.25">
      <c r="A289" s="145">
        <v>280</v>
      </c>
      <c r="B289" s="141" t="s">
        <v>255</v>
      </c>
      <c r="C289" s="144" t="s">
        <v>427</v>
      </c>
    </row>
    <row r="290" spans="1:3" x14ac:dyDescent="0.25">
      <c r="A290" s="145">
        <v>281</v>
      </c>
      <c r="B290" s="141" t="s">
        <v>256</v>
      </c>
      <c r="C290" s="144" t="s">
        <v>426</v>
      </c>
    </row>
    <row r="291" spans="1:3" x14ac:dyDescent="0.25">
      <c r="A291" s="145">
        <v>283</v>
      </c>
      <c r="B291" s="141" t="s">
        <v>257</v>
      </c>
      <c r="C291" s="144" t="s">
        <v>426</v>
      </c>
    </row>
    <row r="292" spans="1:3" x14ac:dyDescent="0.25">
      <c r="A292" s="145">
        <v>284</v>
      </c>
      <c r="B292" s="141" t="s">
        <v>199</v>
      </c>
      <c r="C292" s="144" t="s">
        <v>427</v>
      </c>
    </row>
    <row r="293" spans="1:3" x14ac:dyDescent="0.25">
      <c r="A293" s="145">
        <v>285</v>
      </c>
      <c r="B293" s="141" t="s">
        <v>199</v>
      </c>
      <c r="C293" s="144" t="s">
        <v>427</v>
      </c>
    </row>
    <row r="294" spans="1:3" x14ac:dyDescent="0.25">
      <c r="A294" s="145">
        <v>286</v>
      </c>
      <c r="B294" s="141" t="s">
        <v>258</v>
      </c>
      <c r="C294" s="144" t="s">
        <v>427</v>
      </c>
    </row>
    <row r="295" spans="1:3" x14ac:dyDescent="0.25">
      <c r="A295" s="145">
        <v>287</v>
      </c>
      <c r="B295" s="141" t="s">
        <v>259</v>
      </c>
      <c r="C295" s="144" t="s">
        <v>427</v>
      </c>
    </row>
    <row r="296" spans="1:3" x14ac:dyDescent="0.25">
      <c r="A296" s="145">
        <v>288</v>
      </c>
      <c r="B296" s="141" t="s">
        <v>260</v>
      </c>
      <c r="C296" s="144" t="s">
        <v>427</v>
      </c>
    </row>
    <row r="297" spans="1:3" x14ac:dyDescent="0.25">
      <c r="A297" s="145">
        <v>289</v>
      </c>
      <c r="B297" s="141" t="s">
        <v>260</v>
      </c>
      <c r="C297" s="144" t="s">
        <v>427</v>
      </c>
    </row>
    <row r="298" spans="1:3" x14ac:dyDescent="0.25">
      <c r="A298" s="145">
        <v>290</v>
      </c>
      <c r="B298" s="141" t="s">
        <v>260</v>
      </c>
      <c r="C298" s="144" t="s">
        <v>427</v>
      </c>
    </row>
    <row r="299" spans="1:3" x14ac:dyDescent="0.25">
      <c r="A299" s="145">
        <v>291</v>
      </c>
      <c r="B299" s="141" t="s">
        <v>260</v>
      </c>
      <c r="C299" s="144" t="s">
        <v>427</v>
      </c>
    </row>
    <row r="300" spans="1:3" x14ac:dyDescent="0.25">
      <c r="A300" s="145">
        <v>292</v>
      </c>
      <c r="B300" s="141" t="s">
        <v>260</v>
      </c>
      <c r="C300" s="144" t="s">
        <v>427</v>
      </c>
    </row>
    <row r="301" spans="1:3" x14ac:dyDescent="0.25">
      <c r="A301" s="145">
        <v>297</v>
      </c>
      <c r="B301" s="141" t="s">
        <v>260</v>
      </c>
      <c r="C301" s="144" t="s">
        <v>427</v>
      </c>
    </row>
    <row r="302" spans="1:3" x14ac:dyDescent="0.25">
      <c r="A302" s="145">
        <v>298</v>
      </c>
      <c r="B302" s="141" t="s">
        <v>260</v>
      </c>
      <c r="C302" s="144" t="s">
        <v>427</v>
      </c>
    </row>
    <row r="303" spans="1:3" x14ac:dyDescent="0.25">
      <c r="A303" s="145">
        <v>299</v>
      </c>
      <c r="B303" s="141" t="s">
        <v>260</v>
      </c>
      <c r="C303" s="144" t="s">
        <v>427</v>
      </c>
    </row>
    <row r="304" spans="1:3" x14ac:dyDescent="0.25">
      <c r="A304" s="145">
        <v>300</v>
      </c>
      <c r="B304" s="141" t="s">
        <v>261</v>
      </c>
      <c r="C304" s="144" t="s">
        <v>426</v>
      </c>
    </row>
    <row r="305" spans="1:3" x14ac:dyDescent="0.25">
      <c r="A305" s="145">
        <v>301</v>
      </c>
      <c r="B305" s="141" t="s">
        <v>262</v>
      </c>
      <c r="C305" s="144" t="s">
        <v>426</v>
      </c>
    </row>
    <row r="306" spans="1:3" x14ac:dyDescent="0.25">
      <c r="A306" s="145">
        <v>302</v>
      </c>
      <c r="B306" s="141" t="s">
        <v>263</v>
      </c>
      <c r="C306" s="144" t="s">
        <v>426</v>
      </c>
    </row>
    <row r="307" spans="1:3" x14ac:dyDescent="0.25">
      <c r="A307" s="145">
        <v>303</v>
      </c>
      <c r="B307" s="141" t="s">
        <v>260</v>
      </c>
      <c r="C307" s="144" t="s">
        <v>427</v>
      </c>
    </row>
    <row r="308" spans="1:3" x14ac:dyDescent="0.25">
      <c r="A308" s="145">
        <v>304</v>
      </c>
      <c r="B308" s="141" t="s">
        <v>260</v>
      </c>
      <c r="C308" s="144" t="s">
        <v>427</v>
      </c>
    </row>
    <row r="309" spans="1:3" x14ac:dyDescent="0.25">
      <c r="A309" s="145">
        <v>305</v>
      </c>
      <c r="B309" s="141" t="s">
        <v>264</v>
      </c>
      <c r="C309" s="144" t="s">
        <v>426</v>
      </c>
    </row>
    <row r="310" spans="1:3" x14ac:dyDescent="0.25">
      <c r="A310" s="145">
        <v>306</v>
      </c>
      <c r="B310" s="141" t="s">
        <v>264</v>
      </c>
      <c r="C310" s="144" t="s">
        <v>426</v>
      </c>
    </row>
    <row r="311" spans="1:3" x14ac:dyDescent="0.25">
      <c r="A311" s="145">
        <v>307</v>
      </c>
      <c r="B311" s="141" t="s">
        <v>264</v>
      </c>
      <c r="C311" s="144" t="s">
        <v>426</v>
      </c>
    </row>
    <row r="312" spans="1:3" x14ac:dyDescent="0.25">
      <c r="A312" s="145">
        <v>308</v>
      </c>
      <c r="B312" s="141" t="s">
        <v>264</v>
      </c>
      <c r="C312" s="144" t="s">
        <v>426</v>
      </c>
    </row>
    <row r="313" spans="1:3" x14ac:dyDescent="0.25">
      <c r="A313" s="145">
        <v>309</v>
      </c>
      <c r="B313" s="141" t="s">
        <v>265</v>
      </c>
      <c r="C313" s="144" t="s">
        <v>426</v>
      </c>
    </row>
    <row r="314" spans="1:3" x14ac:dyDescent="0.25">
      <c r="A314" s="145">
        <v>310</v>
      </c>
      <c r="B314" s="141" t="s">
        <v>266</v>
      </c>
      <c r="C314" s="144" t="s">
        <v>426</v>
      </c>
    </row>
    <row r="315" spans="1:3" x14ac:dyDescent="0.25">
      <c r="A315" s="145">
        <v>312</v>
      </c>
      <c r="B315" s="141" t="s">
        <v>267</v>
      </c>
      <c r="C315" s="144" t="s">
        <v>426</v>
      </c>
    </row>
    <row r="316" spans="1:3" x14ac:dyDescent="0.25">
      <c r="A316" s="145">
        <v>313</v>
      </c>
      <c r="B316" s="141" t="s">
        <v>268</v>
      </c>
      <c r="C316" s="144" t="s">
        <v>427</v>
      </c>
    </row>
    <row r="317" spans="1:3" x14ac:dyDescent="0.25">
      <c r="A317" s="145">
        <v>314</v>
      </c>
      <c r="B317" s="141" t="s">
        <v>269</v>
      </c>
      <c r="C317" s="144" t="s">
        <v>427</v>
      </c>
    </row>
    <row r="318" spans="1:3" x14ac:dyDescent="0.25">
      <c r="A318" s="145">
        <v>315</v>
      </c>
      <c r="B318" s="141" t="s">
        <v>270</v>
      </c>
      <c r="C318" s="144" t="s">
        <v>427</v>
      </c>
    </row>
    <row r="319" spans="1:3" x14ac:dyDescent="0.25">
      <c r="A319" s="145">
        <v>316</v>
      </c>
      <c r="B319" s="141" t="s">
        <v>271</v>
      </c>
      <c r="C319" s="144" t="s">
        <v>426</v>
      </c>
    </row>
    <row r="320" spans="1:3" x14ac:dyDescent="0.25">
      <c r="A320" s="145">
        <v>317</v>
      </c>
      <c r="B320" s="141" t="s">
        <v>271</v>
      </c>
      <c r="C320" s="144" t="s">
        <v>426</v>
      </c>
    </row>
    <row r="321" spans="1:3" x14ac:dyDescent="0.25">
      <c r="A321" s="145">
        <v>318</v>
      </c>
      <c r="B321" s="141" t="s">
        <v>271</v>
      </c>
      <c r="C321" s="144" t="s">
        <v>426</v>
      </c>
    </row>
    <row r="322" spans="1:3" x14ac:dyDescent="0.25">
      <c r="A322" s="145">
        <v>319</v>
      </c>
      <c r="B322" s="141" t="s">
        <v>272</v>
      </c>
      <c r="C322" s="144" t="s">
        <v>426</v>
      </c>
    </row>
    <row r="323" spans="1:3" x14ac:dyDescent="0.25">
      <c r="A323" s="145">
        <v>320</v>
      </c>
      <c r="B323" s="141" t="s">
        <v>271</v>
      </c>
      <c r="C323" s="144" t="s">
        <v>426</v>
      </c>
    </row>
    <row r="324" spans="1:3" x14ac:dyDescent="0.25">
      <c r="A324" s="145">
        <v>321</v>
      </c>
      <c r="B324" s="141" t="s">
        <v>271</v>
      </c>
      <c r="C324" s="144" t="s">
        <v>426</v>
      </c>
    </row>
    <row r="325" spans="1:3" x14ac:dyDescent="0.25">
      <c r="A325" s="145">
        <v>322</v>
      </c>
      <c r="B325" s="141" t="s">
        <v>271</v>
      </c>
      <c r="C325" s="144" t="s">
        <v>426</v>
      </c>
    </row>
    <row r="326" spans="1:3" x14ac:dyDescent="0.25">
      <c r="A326" s="145">
        <v>323</v>
      </c>
      <c r="B326" s="141" t="s">
        <v>271</v>
      </c>
      <c r="C326" s="144" t="s">
        <v>426</v>
      </c>
    </row>
    <row r="327" spans="1:3" x14ac:dyDescent="0.25">
      <c r="A327" s="145">
        <v>324</v>
      </c>
      <c r="B327" s="141" t="s">
        <v>273</v>
      </c>
      <c r="C327" s="144" t="s">
        <v>426</v>
      </c>
    </row>
    <row r="328" spans="1:3" x14ac:dyDescent="0.25">
      <c r="A328" s="145">
        <v>325</v>
      </c>
      <c r="B328" s="141" t="s">
        <v>274</v>
      </c>
      <c r="C328" s="144" t="s">
        <v>426</v>
      </c>
    </row>
    <row r="329" spans="1:3" x14ac:dyDescent="0.25">
      <c r="A329" s="145">
        <v>326</v>
      </c>
      <c r="B329" s="141" t="s">
        <v>274</v>
      </c>
      <c r="C329" s="144" t="s">
        <v>426</v>
      </c>
    </row>
    <row r="330" spans="1:3" x14ac:dyDescent="0.25">
      <c r="A330" s="145">
        <v>327</v>
      </c>
      <c r="B330" s="141" t="s">
        <v>274</v>
      </c>
      <c r="C330" s="144" t="s">
        <v>426</v>
      </c>
    </row>
    <row r="331" spans="1:3" x14ac:dyDescent="0.25">
      <c r="A331" s="145">
        <v>328</v>
      </c>
      <c r="B331" s="141" t="s">
        <v>274</v>
      </c>
      <c r="C331" s="144" t="s">
        <v>426</v>
      </c>
    </row>
    <row r="332" spans="1:3" x14ac:dyDescent="0.25">
      <c r="A332" s="145">
        <v>329</v>
      </c>
      <c r="B332" s="141" t="s">
        <v>274</v>
      </c>
      <c r="C332" s="144" t="s">
        <v>426</v>
      </c>
    </row>
    <row r="333" spans="1:3" x14ac:dyDescent="0.25">
      <c r="A333" s="145">
        <v>330</v>
      </c>
      <c r="B333" s="141" t="s">
        <v>274</v>
      </c>
      <c r="C333" s="144" t="s">
        <v>426</v>
      </c>
    </row>
    <row r="334" spans="1:3" x14ac:dyDescent="0.25">
      <c r="A334" s="145">
        <v>331</v>
      </c>
      <c r="B334" s="141" t="s">
        <v>274</v>
      </c>
      <c r="C334" s="144" t="s">
        <v>426</v>
      </c>
    </row>
    <row r="335" spans="1:3" x14ac:dyDescent="0.25">
      <c r="A335" s="145">
        <v>332</v>
      </c>
      <c r="B335" s="141" t="s">
        <v>274</v>
      </c>
      <c r="C335" s="144" t="s">
        <v>427</v>
      </c>
    </row>
    <row r="336" spans="1:3" x14ac:dyDescent="0.25">
      <c r="A336" s="145">
        <v>334</v>
      </c>
      <c r="B336" s="141" t="s">
        <v>275</v>
      </c>
      <c r="C336" s="144" t="s">
        <v>426</v>
      </c>
    </row>
    <row r="337" spans="1:3" x14ac:dyDescent="0.25">
      <c r="A337" s="145">
        <v>335</v>
      </c>
      <c r="B337" s="141" t="s">
        <v>276</v>
      </c>
      <c r="C337" s="144" t="s">
        <v>426</v>
      </c>
    </row>
    <row r="338" spans="1:3" x14ac:dyDescent="0.25">
      <c r="A338" s="145">
        <v>336</v>
      </c>
      <c r="B338" s="141" t="s">
        <v>277</v>
      </c>
      <c r="C338" s="144" t="s">
        <v>427</v>
      </c>
    </row>
    <row r="339" spans="1:3" x14ac:dyDescent="0.25">
      <c r="A339" s="145">
        <v>337</v>
      </c>
      <c r="B339" s="141" t="s">
        <v>277</v>
      </c>
      <c r="C339" s="144" t="s">
        <v>427</v>
      </c>
    </row>
    <row r="340" spans="1:3" x14ac:dyDescent="0.25">
      <c r="A340" s="145">
        <v>338</v>
      </c>
      <c r="B340" s="141" t="s">
        <v>278</v>
      </c>
      <c r="C340" s="144" t="s">
        <v>426</v>
      </c>
    </row>
    <row r="341" spans="1:3" x14ac:dyDescent="0.25">
      <c r="A341" s="145">
        <v>339</v>
      </c>
      <c r="B341" s="141" t="s">
        <v>279</v>
      </c>
      <c r="C341" s="144" t="s">
        <v>427</v>
      </c>
    </row>
    <row r="342" spans="1:3" x14ac:dyDescent="0.25">
      <c r="A342" s="145">
        <v>340</v>
      </c>
      <c r="B342" s="141" t="s">
        <v>279</v>
      </c>
      <c r="C342" s="144" t="s">
        <v>427</v>
      </c>
    </row>
    <row r="343" spans="1:3" x14ac:dyDescent="0.25">
      <c r="A343" s="145">
        <v>341</v>
      </c>
      <c r="B343" s="141" t="s">
        <v>279</v>
      </c>
      <c r="C343" s="144" t="s">
        <v>427</v>
      </c>
    </row>
    <row r="344" spans="1:3" x14ac:dyDescent="0.25">
      <c r="A344" s="145">
        <v>342</v>
      </c>
      <c r="B344" s="141" t="s">
        <v>280</v>
      </c>
      <c r="C344" s="144" t="s">
        <v>426</v>
      </c>
    </row>
    <row r="345" spans="1:3" x14ac:dyDescent="0.25">
      <c r="A345" s="145">
        <v>343</v>
      </c>
      <c r="B345" s="141" t="s">
        <v>281</v>
      </c>
      <c r="C345" s="144" t="s">
        <v>426</v>
      </c>
    </row>
    <row r="346" spans="1:3" x14ac:dyDescent="0.25">
      <c r="A346" s="145">
        <v>344</v>
      </c>
      <c r="B346" s="141" t="s">
        <v>282</v>
      </c>
      <c r="C346" s="144" t="s">
        <v>426</v>
      </c>
    </row>
    <row r="347" spans="1:3" x14ac:dyDescent="0.25">
      <c r="A347" s="145">
        <v>344</v>
      </c>
      <c r="B347" s="141" t="s">
        <v>282</v>
      </c>
      <c r="C347" s="144" t="s">
        <v>427</v>
      </c>
    </row>
    <row r="348" spans="1:3" x14ac:dyDescent="0.25">
      <c r="A348" s="145">
        <v>345</v>
      </c>
      <c r="B348" s="141" t="s">
        <v>283</v>
      </c>
      <c r="C348" s="144" t="s">
        <v>426</v>
      </c>
    </row>
    <row r="349" spans="1:3" x14ac:dyDescent="0.25">
      <c r="A349" s="145">
        <v>346</v>
      </c>
      <c r="B349" s="141" t="s">
        <v>284</v>
      </c>
      <c r="C349" s="144" t="s">
        <v>427</v>
      </c>
    </row>
    <row r="350" spans="1:3" x14ac:dyDescent="0.25">
      <c r="A350" s="145">
        <v>347</v>
      </c>
      <c r="B350" s="141" t="s">
        <v>285</v>
      </c>
      <c r="C350" s="144" t="s">
        <v>427</v>
      </c>
    </row>
    <row r="351" spans="1:3" x14ac:dyDescent="0.25">
      <c r="A351" s="145">
        <v>348</v>
      </c>
      <c r="B351" s="141" t="s">
        <v>285</v>
      </c>
      <c r="C351" s="144" t="s">
        <v>427</v>
      </c>
    </row>
    <row r="352" spans="1:3" x14ac:dyDescent="0.25">
      <c r="A352" s="145">
        <v>349</v>
      </c>
      <c r="B352" s="141" t="s">
        <v>231</v>
      </c>
      <c r="C352" s="144" t="s">
        <v>426</v>
      </c>
    </row>
    <row r="353" spans="1:3" x14ac:dyDescent="0.25">
      <c r="A353" s="145">
        <v>350</v>
      </c>
      <c r="B353" s="141" t="s">
        <v>286</v>
      </c>
      <c r="C353" s="144" t="s">
        <v>427</v>
      </c>
    </row>
    <row r="354" spans="1:3" x14ac:dyDescent="0.25">
      <c r="A354" s="145">
        <v>351</v>
      </c>
      <c r="B354" s="141" t="s">
        <v>287</v>
      </c>
      <c r="C354" s="144" t="s">
        <v>426</v>
      </c>
    </row>
    <row r="355" spans="1:3" x14ac:dyDescent="0.25">
      <c r="A355" s="145">
        <v>352</v>
      </c>
      <c r="B355" s="141" t="s">
        <v>288</v>
      </c>
      <c r="C355" s="144" t="s">
        <v>426</v>
      </c>
    </row>
    <row r="356" spans="1:3" x14ac:dyDescent="0.25">
      <c r="A356" s="145">
        <v>353</v>
      </c>
      <c r="B356" s="141" t="s">
        <v>289</v>
      </c>
      <c r="C356" s="144" t="s">
        <v>426</v>
      </c>
    </row>
    <row r="357" spans="1:3" x14ac:dyDescent="0.25">
      <c r="A357" s="145">
        <v>354</v>
      </c>
      <c r="B357" s="141" t="s">
        <v>206</v>
      </c>
      <c r="C357" s="144" t="s">
        <v>427</v>
      </c>
    </row>
    <row r="358" spans="1:3" x14ac:dyDescent="0.25">
      <c r="A358" s="145">
        <v>355</v>
      </c>
      <c r="B358" s="141" t="s">
        <v>290</v>
      </c>
      <c r="C358" s="144" t="s">
        <v>426</v>
      </c>
    </row>
    <row r="359" spans="1:3" x14ac:dyDescent="0.25">
      <c r="A359" s="145">
        <v>357</v>
      </c>
      <c r="B359" s="141" t="s">
        <v>291</v>
      </c>
      <c r="C359" s="144" t="s">
        <v>427</v>
      </c>
    </row>
    <row r="360" spans="1:3" x14ac:dyDescent="0.25">
      <c r="A360" s="145">
        <v>358</v>
      </c>
      <c r="B360" s="141" t="s">
        <v>291</v>
      </c>
      <c r="C360" s="144" t="s">
        <v>427</v>
      </c>
    </row>
    <row r="361" spans="1:3" x14ac:dyDescent="0.25">
      <c r="A361" s="145">
        <v>359</v>
      </c>
      <c r="B361" s="141" t="s">
        <v>291</v>
      </c>
      <c r="C361" s="144" t="s">
        <v>427</v>
      </c>
    </row>
    <row r="362" spans="1:3" x14ac:dyDescent="0.25">
      <c r="A362" s="145">
        <v>360</v>
      </c>
      <c r="B362" s="141" t="s">
        <v>291</v>
      </c>
      <c r="C362" s="144" t="s">
        <v>427</v>
      </c>
    </row>
    <row r="363" spans="1:3" x14ac:dyDescent="0.25">
      <c r="A363" s="145">
        <v>361</v>
      </c>
      <c r="B363" s="141" t="s">
        <v>291</v>
      </c>
      <c r="C363" s="144" t="s">
        <v>427</v>
      </c>
    </row>
    <row r="364" spans="1:3" x14ac:dyDescent="0.25">
      <c r="A364" s="145">
        <v>362</v>
      </c>
      <c r="B364" s="141" t="s">
        <v>291</v>
      </c>
      <c r="C364" s="144" t="s">
        <v>427</v>
      </c>
    </row>
    <row r="365" spans="1:3" x14ac:dyDescent="0.25">
      <c r="A365" s="145">
        <v>363</v>
      </c>
      <c r="B365" s="141" t="s">
        <v>291</v>
      </c>
      <c r="C365" s="144" t="s">
        <v>427</v>
      </c>
    </row>
    <row r="366" spans="1:3" x14ac:dyDescent="0.25">
      <c r="A366" s="145">
        <v>364</v>
      </c>
      <c r="B366" s="141" t="s">
        <v>291</v>
      </c>
      <c r="C366" s="144" t="s">
        <v>427</v>
      </c>
    </row>
    <row r="367" spans="1:3" x14ac:dyDescent="0.25">
      <c r="A367" s="145">
        <v>365</v>
      </c>
      <c r="B367" s="141" t="s">
        <v>291</v>
      </c>
      <c r="C367" s="144" t="s">
        <v>427</v>
      </c>
    </row>
    <row r="368" spans="1:3" x14ac:dyDescent="0.25">
      <c r="A368" s="145">
        <v>366</v>
      </c>
      <c r="B368" s="141" t="s">
        <v>291</v>
      </c>
      <c r="C368" s="144" t="s">
        <v>427</v>
      </c>
    </row>
    <row r="369" spans="1:3" x14ac:dyDescent="0.25">
      <c r="A369" s="145">
        <v>367</v>
      </c>
      <c r="B369" s="141" t="s">
        <v>291</v>
      </c>
      <c r="C369" s="144" t="s">
        <v>427</v>
      </c>
    </row>
    <row r="370" spans="1:3" x14ac:dyDescent="0.25">
      <c r="A370" s="145">
        <v>368</v>
      </c>
      <c r="B370" s="141" t="s">
        <v>291</v>
      </c>
      <c r="C370" s="144" t="s">
        <v>427</v>
      </c>
    </row>
    <row r="371" spans="1:3" x14ac:dyDescent="0.25">
      <c r="A371" s="145">
        <v>369</v>
      </c>
      <c r="B371" s="141" t="s">
        <v>291</v>
      </c>
      <c r="C371" s="144" t="s">
        <v>427</v>
      </c>
    </row>
    <row r="372" spans="1:3" x14ac:dyDescent="0.25">
      <c r="A372" s="145">
        <v>370</v>
      </c>
      <c r="B372" s="141" t="s">
        <v>291</v>
      </c>
      <c r="C372" s="144" t="s">
        <v>427</v>
      </c>
    </row>
    <row r="373" spans="1:3" x14ac:dyDescent="0.25">
      <c r="A373" s="145">
        <v>371</v>
      </c>
      <c r="B373" s="141" t="s">
        <v>291</v>
      </c>
      <c r="C373" s="144" t="s">
        <v>427</v>
      </c>
    </row>
    <row r="374" spans="1:3" x14ac:dyDescent="0.25">
      <c r="A374" s="145">
        <v>372</v>
      </c>
      <c r="B374" s="141" t="s">
        <v>271</v>
      </c>
      <c r="C374" s="144" t="s">
        <v>426</v>
      </c>
    </row>
    <row r="375" spans="1:3" x14ac:dyDescent="0.25">
      <c r="A375" s="145">
        <v>373</v>
      </c>
      <c r="B375" s="141" t="s">
        <v>219</v>
      </c>
      <c r="C375" s="144" t="s">
        <v>426</v>
      </c>
    </row>
    <row r="376" spans="1:3" x14ac:dyDescent="0.25">
      <c r="A376" s="145">
        <v>374</v>
      </c>
      <c r="B376" s="141" t="s">
        <v>219</v>
      </c>
      <c r="C376" s="144" t="s">
        <v>426</v>
      </c>
    </row>
    <row r="377" spans="1:3" x14ac:dyDescent="0.25">
      <c r="A377" s="145">
        <v>375</v>
      </c>
      <c r="B377" s="141" t="s">
        <v>219</v>
      </c>
      <c r="C377" s="144" t="s">
        <v>426</v>
      </c>
    </row>
    <row r="378" spans="1:3" x14ac:dyDescent="0.25">
      <c r="A378" s="145">
        <v>376</v>
      </c>
      <c r="B378" s="141" t="s">
        <v>219</v>
      </c>
      <c r="C378" s="144" t="s">
        <v>426</v>
      </c>
    </row>
    <row r="379" spans="1:3" x14ac:dyDescent="0.25">
      <c r="A379" s="145">
        <v>377</v>
      </c>
      <c r="B379" s="141" t="s">
        <v>219</v>
      </c>
      <c r="C379" s="144" t="s">
        <v>426</v>
      </c>
    </row>
    <row r="380" spans="1:3" x14ac:dyDescent="0.25">
      <c r="A380" s="145">
        <v>378</v>
      </c>
      <c r="B380" s="141" t="s">
        <v>219</v>
      </c>
      <c r="C380" s="144" t="s">
        <v>426</v>
      </c>
    </row>
    <row r="381" spans="1:3" x14ac:dyDescent="0.25">
      <c r="A381" s="145">
        <v>380</v>
      </c>
      <c r="B381" s="141" t="s">
        <v>219</v>
      </c>
      <c r="C381" s="144" t="s">
        <v>426</v>
      </c>
    </row>
    <row r="382" spans="1:3" x14ac:dyDescent="0.25">
      <c r="A382" s="145">
        <v>381</v>
      </c>
      <c r="B382" s="141" t="s">
        <v>219</v>
      </c>
      <c r="C382" s="144" t="s">
        <v>426</v>
      </c>
    </row>
    <row r="383" spans="1:3" x14ac:dyDescent="0.25">
      <c r="A383" s="145">
        <v>382</v>
      </c>
      <c r="B383" s="141" t="s">
        <v>219</v>
      </c>
      <c r="C383" s="144" t="s">
        <v>426</v>
      </c>
    </row>
    <row r="384" spans="1:3" x14ac:dyDescent="0.25">
      <c r="A384" s="145">
        <v>384</v>
      </c>
      <c r="B384" s="141" t="s">
        <v>231</v>
      </c>
      <c r="C384" s="144" t="s">
        <v>426</v>
      </c>
    </row>
    <row r="385" spans="1:3" x14ac:dyDescent="0.25">
      <c r="A385" s="145">
        <v>385</v>
      </c>
      <c r="B385" s="141" t="s">
        <v>219</v>
      </c>
      <c r="C385" s="144" t="s">
        <v>427</v>
      </c>
    </row>
    <row r="386" spans="1:3" x14ac:dyDescent="0.25">
      <c r="A386" s="145">
        <v>386</v>
      </c>
      <c r="B386" s="141" t="s">
        <v>199</v>
      </c>
      <c r="C386" s="144" t="s">
        <v>427</v>
      </c>
    </row>
    <row r="387" spans="1:3" x14ac:dyDescent="0.25">
      <c r="A387" s="145">
        <v>387</v>
      </c>
      <c r="B387" s="141" t="s">
        <v>224</v>
      </c>
      <c r="C387" s="144" t="s">
        <v>427</v>
      </c>
    </row>
    <row r="388" spans="1:3" x14ac:dyDescent="0.25">
      <c r="A388" s="145">
        <v>388</v>
      </c>
      <c r="B388" s="141" t="s">
        <v>219</v>
      </c>
      <c r="C388" s="144" t="s">
        <v>427</v>
      </c>
    </row>
    <row r="389" spans="1:3" x14ac:dyDescent="0.25">
      <c r="A389" s="145">
        <v>389</v>
      </c>
      <c r="B389" s="141" t="s">
        <v>210</v>
      </c>
      <c r="C389" s="144" t="s">
        <v>427</v>
      </c>
    </row>
    <row r="390" spans="1:3" x14ac:dyDescent="0.25">
      <c r="A390" s="145">
        <v>390</v>
      </c>
      <c r="B390" s="141" t="s">
        <v>219</v>
      </c>
      <c r="C390" s="144" t="s">
        <v>426</v>
      </c>
    </row>
    <row r="391" spans="1:3" x14ac:dyDescent="0.25">
      <c r="A391" s="145">
        <v>391</v>
      </c>
      <c r="B391" s="141" t="s">
        <v>292</v>
      </c>
      <c r="C391" s="144" t="s">
        <v>427</v>
      </c>
    </row>
    <row r="392" spans="1:3" x14ac:dyDescent="0.25">
      <c r="A392" s="145">
        <v>392</v>
      </c>
      <c r="B392" s="141" t="s">
        <v>293</v>
      </c>
      <c r="C392" s="144" t="s">
        <v>426</v>
      </c>
    </row>
    <row r="393" spans="1:3" x14ac:dyDescent="0.25">
      <c r="A393" s="145">
        <v>393</v>
      </c>
      <c r="B393" s="141" t="s">
        <v>294</v>
      </c>
      <c r="C393" s="144" t="s">
        <v>426</v>
      </c>
    </row>
    <row r="394" spans="1:3" x14ac:dyDescent="0.25">
      <c r="A394" s="145">
        <v>394</v>
      </c>
      <c r="B394" s="141" t="s">
        <v>250</v>
      </c>
      <c r="C394" s="144" t="s">
        <v>426</v>
      </c>
    </row>
    <row r="395" spans="1:3" x14ac:dyDescent="0.25">
      <c r="A395" s="145">
        <v>395</v>
      </c>
      <c r="B395" s="141" t="s">
        <v>295</v>
      </c>
      <c r="C395" s="144" t="s">
        <v>426</v>
      </c>
    </row>
    <row r="396" spans="1:3" x14ac:dyDescent="0.25">
      <c r="A396" s="145">
        <v>396</v>
      </c>
      <c r="B396" s="141" t="s">
        <v>229</v>
      </c>
      <c r="C396" s="144" t="s">
        <v>426</v>
      </c>
    </row>
    <row r="397" spans="1:3" x14ac:dyDescent="0.25">
      <c r="A397" s="145">
        <v>397</v>
      </c>
      <c r="B397" s="141" t="s">
        <v>296</v>
      </c>
      <c r="C397" s="144" t="s">
        <v>426</v>
      </c>
    </row>
    <row r="398" spans="1:3" x14ac:dyDescent="0.25">
      <c r="A398" s="145">
        <v>398</v>
      </c>
      <c r="B398" s="141" t="s">
        <v>297</v>
      </c>
      <c r="C398" s="144" t="s">
        <v>426</v>
      </c>
    </row>
    <row r="399" spans="1:3" x14ac:dyDescent="0.25">
      <c r="A399" s="145">
        <v>399</v>
      </c>
      <c r="B399" s="141" t="s">
        <v>298</v>
      </c>
      <c r="C399" s="144" t="s">
        <v>427</v>
      </c>
    </row>
    <row r="400" spans="1:3" x14ac:dyDescent="0.25">
      <c r="A400" s="145">
        <v>400</v>
      </c>
      <c r="B400" s="141" t="s">
        <v>249</v>
      </c>
      <c r="C400" s="144" t="s">
        <v>426</v>
      </c>
    </row>
    <row r="401" spans="1:3" x14ac:dyDescent="0.25">
      <c r="A401" s="145">
        <v>401</v>
      </c>
      <c r="B401" s="141" t="s">
        <v>299</v>
      </c>
      <c r="C401" s="144" t="s">
        <v>427</v>
      </c>
    </row>
    <row r="402" spans="1:3" x14ac:dyDescent="0.25">
      <c r="A402" s="145">
        <v>403</v>
      </c>
      <c r="B402" s="141" t="s">
        <v>205</v>
      </c>
      <c r="C402" s="144" t="s">
        <v>426</v>
      </c>
    </row>
    <row r="403" spans="1:3" x14ac:dyDescent="0.25">
      <c r="A403" s="145">
        <v>404</v>
      </c>
      <c r="B403" s="141" t="s">
        <v>300</v>
      </c>
      <c r="C403" s="144" t="s">
        <v>426</v>
      </c>
    </row>
    <row r="404" spans="1:3" x14ac:dyDescent="0.25">
      <c r="A404" s="145">
        <v>405</v>
      </c>
      <c r="B404" s="141" t="s">
        <v>301</v>
      </c>
      <c r="C404" s="144" t="s">
        <v>427</v>
      </c>
    </row>
    <row r="405" spans="1:3" x14ac:dyDescent="0.25">
      <c r="A405" s="145">
        <v>406</v>
      </c>
      <c r="B405" s="141" t="s">
        <v>302</v>
      </c>
      <c r="C405" s="144" t="s">
        <v>427</v>
      </c>
    </row>
    <row r="406" spans="1:3" x14ac:dyDescent="0.25">
      <c r="A406" s="145">
        <v>407</v>
      </c>
      <c r="B406" s="141" t="s">
        <v>303</v>
      </c>
      <c r="C406" s="144" t="s">
        <v>427</v>
      </c>
    </row>
    <row r="407" spans="1:3" x14ac:dyDescent="0.25">
      <c r="A407" s="145">
        <v>408</v>
      </c>
      <c r="B407" s="141" t="s">
        <v>304</v>
      </c>
      <c r="C407" s="144" t="s">
        <v>427</v>
      </c>
    </row>
    <row r="408" spans="1:3" x14ac:dyDescent="0.25">
      <c r="A408" s="145">
        <v>409</v>
      </c>
      <c r="B408" s="141" t="s">
        <v>305</v>
      </c>
      <c r="C408" s="144" t="s">
        <v>427</v>
      </c>
    </row>
    <row r="409" spans="1:3" x14ac:dyDescent="0.25">
      <c r="A409" s="145">
        <v>410</v>
      </c>
      <c r="B409" s="141" t="s">
        <v>306</v>
      </c>
      <c r="C409" s="144" t="s">
        <v>427</v>
      </c>
    </row>
    <row r="410" spans="1:3" x14ac:dyDescent="0.25">
      <c r="A410" s="145">
        <v>411</v>
      </c>
      <c r="B410" s="141" t="s">
        <v>307</v>
      </c>
      <c r="C410" s="144" t="s">
        <v>427</v>
      </c>
    </row>
    <row r="411" spans="1:3" x14ac:dyDescent="0.25">
      <c r="A411" s="145">
        <v>412</v>
      </c>
      <c r="B411" s="141" t="s">
        <v>308</v>
      </c>
      <c r="C411" s="144" t="s">
        <v>427</v>
      </c>
    </row>
    <row r="412" spans="1:3" x14ac:dyDescent="0.25">
      <c r="A412" s="145">
        <v>413</v>
      </c>
      <c r="B412" s="141" t="s">
        <v>309</v>
      </c>
      <c r="C412" s="144" t="s">
        <v>427</v>
      </c>
    </row>
    <row r="413" spans="1:3" x14ac:dyDescent="0.25">
      <c r="A413" s="145">
        <v>414</v>
      </c>
      <c r="B413" s="141" t="s">
        <v>310</v>
      </c>
      <c r="C413" s="144" t="s">
        <v>427</v>
      </c>
    </row>
    <row r="414" spans="1:3" x14ac:dyDescent="0.25">
      <c r="A414" s="145">
        <v>415</v>
      </c>
      <c r="B414" s="141" t="s">
        <v>311</v>
      </c>
      <c r="C414" s="144" t="s">
        <v>427</v>
      </c>
    </row>
    <row r="415" spans="1:3" x14ac:dyDescent="0.25">
      <c r="A415" s="145">
        <v>416</v>
      </c>
      <c r="B415" s="141" t="s">
        <v>312</v>
      </c>
      <c r="C415" s="144" t="s">
        <v>427</v>
      </c>
    </row>
    <row r="416" spans="1:3" x14ac:dyDescent="0.25">
      <c r="A416" s="145">
        <v>417</v>
      </c>
      <c r="B416" s="141" t="s">
        <v>313</v>
      </c>
      <c r="C416" s="144" t="s">
        <v>427</v>
      </c>
    </row>
    <row r="417" spans="1:3" x14ac:dyDescent="0.25">
      <c r="A417" s="145">
        <v>418</v>
      </c>
      <c r="B417" s="141" t="s">
        <v>314</v>
      </c>
      <c r="C417" s="144" t="s">
        <v>427</v>
      </c>
    </row>
    <row r="418" spans="1:3" x14ac:dyDescent="0.25">
      <c r="A418" s="145">
        <v>419</v>
      </c>
      <c r="B418" s="141" t="s">
        <v>315</v>
      </c>
      <c r="C418" s="144" t="s">
        <v>427</v>
      </c>
    </row>
    <row r="419" spans="1:3" x14ac:dyDescent="0.25">
      <c r="A419" s="145">
        <v>420</v>
      </c>
      <c r="B419" s="141" t="s">
        <v>316</v>
      </c>
      <c r="C419" s="144" t="s">
        <v>427</v>
      </c>
    </row>
    <row r="420" spans="1:3" x14ac:dyDescent="0.25">
      <c r="A420" s="145">
        <v>421</v>
      </c>
      <c r="B420" s="141" t="s">
        <v>317</v>
      </c>
      <c r="C420" s="144" t="s">
        <v>427</v>
      </c>
    </row>
    <row r="421" spans="1:3" x14ac:dyDescent="0.25">
      <c r="A421" s="145">
        <v>422</v>
      </c>
      <c r="B421" s="141" t="s">
        <v>318</v>
      </c>
      <c r="C421" s="144" t="s">
        <v>427</v>
      </c>
    </row>
    <row r="422" spans="1:3" x14ac:dyDescent="0.25">
      <c r="A422" s="145">
        <v>423</v>
      </c>
      <c r="B422" s="141" t="s">
        <v>319</v>
      </c>
      <c r="C422" s="144" t="s">
        <v>427</v>
      </c>
    </row>
    <row r="423" spans="1:3" x14ac:dyDescent="0.25">
      <c r="A423" s="145">
        <v>424</v>
      </c>
      <c r="B423" s="141" t="s">
        <v>320</v>
      </c>
      <c r="C423" s="144" t="s">
        <v>427</v>
      </c>
    </row>
    <row r="424" spans="1:3" x14ac:dyDescent="0.25">
      <c r="A424" s="145">
        <v>425</v>
      </c>
      <c r="B424" s="141" t="s">
        <v>321</v>
      </c>
      <c r="C424" s="144" t="s">
        <v>426</v>
      </c>
    </row>
    <row r="425" spans="1:3" x14ac:dyDescent="0.25">
      <c r="A425" s="145">
        <v>426</v>
      </c>
      <c r="B425" s="141" t="s">
        <v>231</v>
      </c>
      <c r="C425" s="144" t="s">
        <v>426</v>
      </c>
    </row>
    <row r="426" spans="1:3" x14ac:dyDescent="0.25">
      <c r="A426" s="145">
        <v>427</v>
      </c>
      <c r="B426" s="141" t="s">
        <v>322</v>
      </c>
      <c r="C426" s="144" t="s">
        <v>426</v>
      </c>
    </row>
    <row r="427" spans="1:3" x14ac:dyDescent="0.25">
      <c r="A427" s="145">
        <v>428</v>
      </c>
      <c r="B427" s="141" t="s">
        <v>323</v>
      </c>
      <c r="C427" s="144" t="s">
        <v>422</v>
      </c>
    </row>
    <row r="428" spans="1:3" x14ac:dyDescent="0.25">
      <c r="A428" s="145">
        <v>429</v>
      </c>
      <c r="B428" s="141" t="s">
        <v>324</v>
      </c>
      <c r="C428" s="144" t="s">
        <v>422</v>
      </c>
    </row>
    <row r="429" spans="1:3" x14ac:dyDescent="0.25">
      <c r="A429" s="145">
        <v>430</v>
      </c>
      <c r="B429" s="141" t="s">
        <v>325</v>
      </c>
      <c r="C429" s="144" t="s">
        <v>422</v>
      </c>
    </row>
    <row r="430" spans="1:3" x14ac:dyDescent="0.25">
      <c r="A430" s="145">
        <v>431</v>
      </c>
      <c r="B430" s="141" t="s">
        <v>326</v>
      </c>
      <c r="C430" s="144" t="s">
        <v>422</v>
      </c>
    </row>
    <row r="431" spans="1:3" x14ac:dyDescent="0.25">
      <c r="A431" s="145">
        <v>432</v>
      </c>
      <c r="B431" s="141" t="s">
        <v>231</v>
      </c>
      <c r="C431" s="144" t="s">
        <v>426</v>
      </c>
    </row>
    <row r="432" spans="1:3" x14ac:dyDescent="0.25">
      <c r="A432" s="145">
        <v>434</v>
      </c>
      <c r="B432" s="141" t="s">
        <v>327</v>
      </c>
      <c r="C432" s="144" t="s">
        <v>427</v>
      </c>
    </row>
    <row r="433" spans="1:3" x14ac:dyDescent="0.25">
      <c r="A433" s="145">
        <v>435</v>
      </c>
      <c r="B433" s="141" t="s">
        <v>328</v>
      </c>
      <c r="C433" s="144" t="s">
        <v>426</v>
      </c>
    </row>
    <row r="434" spans="1:3" x14ac:dyDescent="0.25">
      <c r="A434" s="145">
        <v>436</v>
      </c>
      <c r="B434" s="141" t="s">
        <v>329</v>
      </c>
      <c r="C434" s="144" t="s">
        <v>426</v>
      </c>
    </row>
    <row r="435" spans="1:3" x14ac:dyDescent="0.25">
      <c r="A435" s="145">
        <v>437</v>
      </c>
      <c r="B435" s="141" t="s">
        <v>330</v>
      </c>
      <c r="C435" s="144" t="s">
        <v>426</v>
      </c>
    </row>
    <row r="436" spans="1:3" x14ac:dyDescent="0.25">
      <c r="A436" s="145">
        <v>439</v>
      </c>
      <c r="B436" s="141" t="s">
        <v>331</v>
      </c>
      <c r="C436" s="144" t="s">
        <v>426</v>
      </c>
    </row>
    <row r="437" spans="1:3" x14ac:dyDescent="0.25">
      <c r="A437" s="145">
        <v>440</v>
      </c>
      <c r="B437" s="141" t="s">
        <v>332</v>
      </c>
      <c r="C437" s="144" t="s">
        <v>426</v>
      </c>
    </row>
    <row r="438" spans="1:3" x14ac:dyDescent="0.25">
      <c r="A438" s="145">
        <v>441</v>
      </c>
      <c r="B438" s="141" t="s">
        <v>235</v>
      </c>
      <c r="C438" s="144" t="s">
        <v>426</v>
      </c>
    </row>
    <row r="439" spans="1:3" x14ac:dyDescent="0.25">
      <c r="A439" s="145">
        <v>442</v>
      </c>
      <c r="B439" s="141" t="s">
        <v>231</v>
      </c>
      <c r="C439" s="144" t="s">
        <v>427</v>
      </c>
    </row>
    <row r="440" spans="1:3" x14ac:dyDescent="0.25">
      <c r="A440" s="145">
        <v>443</v>
      </c>
      <c r="B440" s="141" t="s">
        <v>271</v>
      </c>
      <c r="C440" s="144" t="s">
        <v>426</v>
      </c>
    </row>
    <row r="441" spans="1:3" x14ac:dyDescent="0.25">
      <c r="A441" s="145">
        <v>444</v>
      </c>
      <c r="B441" s="141" t="s">
        <v>274</v>
      </c>
      <c r="C441" s="144" t="s">
        <v>426</v>
      </c>
    </row>
    <row r="442" spans="1:3" x14ac:dyDescent="0.25">
      <c r="A442" s="145">
        <v>444</v>
      </c>
      <c r="B442" s="141" t="s">
        <v>274</v>
      </c>
      <c r="C442" s="144" t="s">
        <v>427</v>
      </c>
    </row>
    <row r="443" spans="1:3" x14ac:dyDescent="0.25">
      <c r="A443" s="145">
        <v>445</v>
      </c>
      <c r="B443" s="141" t="s">
        <v>333</v>
      </c>
      <c r="C443" s="144" t="s">
        <v>426</v>
      </c>
    </row>
    <row r="444" spans="1:3" x14ac:dyDescent="0.25">
      <c r="A444" s="145">
        <v>446</v>
      </c>
      <c r="B444" s="141" t="s">
        <v>333</v>
      </c>
      <c r="C444" s="144" t="s">
        <v>426</v>
      </c>
    </row>
    <row r="445" spans="1:3" x14ac:dyDescent="0.25">
      <c r="A445" s="145">
        <v>447</v>
      </c>
      <c r="B445" s="141" t="s">
        <v>245</v>
      </c>
      <c r="C445" s="144" t="s">
        <v>426</v>
      </c>
    </row>
    <row r="446" spans="1:3" x14ac:dyDescent="0.25">
      <c r="A446" s="145">
        <v>448</v>
      </c>
      <c r="B446" s="141" t="s">
        <v>245</v>
      </c>
      <c r="C446" s="144" t="s">
        <v>426</v>
      </c>
    </row>
    <row r="447" spans="1:3" x14ac:dyDescent="0.25">
      <c r="A447" s="145">
        <v>449</v>
      </c>
      <c r="B447" s="141" t="s">
        <v>245</v>
      </c>
      <c r="C447" s="144" t="s">
        <v>426</v>
      </c>
    </row>
    <row r="448" spans="1:3" x14ac:dyDescent="0.25">
      <c r="A448" s="145">
        <v>450</v>
      </c>
      <c r="B448" s="141" t="s">
        <v>245</v>
      </c>
      <c r="C448" s="144" t="s">
        <v>426</v>
      </c>
    </row>
    <row r="449" spans="1:3" x14ac:dyDescent="0.25">
      <c r="A449" s="145">
        <v>451</v>
      </c>
      <c r="B449" s="141" t="s">
        <v>245</v>
      </c>
      <c r="C449" s="144" t="s">
        <v>426</v>
      </c>
    </row>
    <row r="450" spans="1:3" x14ac:dyDescent="0.25">
      <c r="A450" s="145">
        <v>452</v>
      </c>
      <c r="B450" s="141" t="s">
        <v>245</v>
      </c>
      <c r="C450" s="144" t="s">
        <v>426</v>
      </c>
    </row>
    <row r="451" spans="1:3" x14ac:dyDescent="0.25">
      <c r="A451" s="145">
        <v>453</v>
      </c>
      <c r="B451" s="141" t="s">
        <v>245</v>
      </c>
      <c r="C451" s="144" t="s">
        <v>426</v>
      </c>
    </row>
    <row r="452" spans="1:3" x14ac:dyDescent="0.25">
      <c r="A452" s="145">
        <v>454</v>
      </c>
      <c r="B452" s="141" t="s">
        <v>245</v>
      </c>
      <c r="C452" s="144" t="s">
        <v>426</v>
      </c>
    </row>
    <row r="453" spans="1:3" x14ac:dyDescent="0.25">
      <c r="A453" s="145">
        <v>455</v>
      </c>
      <c r="B453" s="141" t="s">
        <v>245</v>
      </c>
      <c r="C453" s="144" t="s">
        <v>426</v>
      </c>
    </row>
    <row r="454" spans="1:3" x14ac:dyDescent="0.25">
      <c r="A454" s="145">
        <v>456</v>
      </c>
      <c r="B454" s="141" t="s">
        <v>245</v>
      </c>
      <c r="C454" s="144" t="s">
        <v>426</v>
      </c>
    </row>
    <row r="455" spans="1:3" x14ac:dyDescent="0.25">
      <c r="A455" s="145">
        <v>459</v>
      </c>
      <c r="B455" s="141" t="s">
        <v>245</v>
      </c>
      <c r="C455" s="144" t="s">
        <v>426</v>
      </c>
    </row>
    <row r="456" spans="1:3" x14ac:dyDescent="0.25">
      <c r="A456" s="145">
        <v>460</v>
      </c>
      <c r="B456" s="141" t="s">
        <v>334</v>
      </c>
      <c r="C456" s="144" t="s">
        <v>427</v>
      </c>
    </row>
    <row r="457" spans="1:3" x14ac:dyDescent="0.25">
      <c r="A457" s="145">
        <v>461</v>
      </c>
      <c r="B457" s="141" t="s">
        <v>334</v>
      </c>
      <c r="C457" s="144" t="s">
        <v>427</v>
      </c>
    </row>
    <row r="458" spans="1:3" x14ac:dyDescent="0.25">
      <c r="A458" s="145">
        <v>462</v>
      </c>
      <c r="B458" s="141" t="s">
        <v>335</v>
      </c>
      <c r="C458" s="144" t="s">
        <v>427</v>
      </c>
    </row>
    <row r="459" spans="1:3" x14ac:dyDescent="0.25">
      <c r="A459" s="145">
        <v>463</v>
      </c>
      <c r="B459" s="141" t="s">
        <v>336</v>
      </c>
      <c r="C459" s="144" t="s">
        <v>427</v>
      </c>
    </row>
    <row r="460" spans="1:3" x14ac:dyDescent="0.25">
      <c r="A460" s="145">
        <v>464</v>
      </c>
      <c r="B460" s="141" t="s">
        <v>337</v>
      </c>
      <c r="C460" s="144" t="s">
        <v>426</v>
      </c>
    </row>
    <row r="461" spans="1:3" x14ac:dyDescent="0.25">
      <c r="A461" s="145">
        <v>465</v>
      </c>
      <c r="B461" s="141" t="s">
        <v>338</v>
      </c>
      <c r="C461" s="144" t="s">
        <v>426</v>
      </c>
    </row>
    <row r="462" spans="1:3" x14ac:dyDescent="0.25">
      <c r="A462" s="145">
        <v>466</v>
      </c>
      <c r="B462" s="141" t="s">
        <v>339</v>
      </c>
      <c r="C462" s="144" t="s">
        <v>426</v>
      </c>
    </row>
    <row r="463" spans="1:3" x14ac:dyDescent="0.25">
      <c r="A463" s="145">
        <v>467</v>
      </c>
      <c r="B463" s="141" t="s">
        <v>339</v>
      </c>
      <c r="C463" s="144" t="s">
        <v>426</v>
      </c>
    </row>
    <row r="464" spans="1:3" x14ac:dyDescent="0.25">
      <c r="A464" s="145">
        <v>468</v>
      </c>
      <c r="B464" s="141" t="s">
        <v>339</v>
      </c>
      <c r="C464" s="144" t="s">
        <v>426</v>
      </c>
    </row>
    <row r="465" spans="1:3" x14ac:dyDescent="0.25">
      <c r="A465" s="145">
        <v>469</v>
      </c>
      <c r="B465" s="141" t="s">
        <v>339</v>
      </c>
      <c r="C465" s="144" t="s">
        <v>426</v>
      </c>
    </row>
    <row r="466" spans="1:3" x14ac:dyDescent="0.25">
      <c r="A466" s="145">
        <v>470</v>
      </c>
      <c r="B466" s="141" t="s">
        <v>339</v>
      </c>
      <c r="C466" s="144" t="s">
        <v>426</v>
      </c>
    </row>
    <row r="467" spans="1:3" x14ac:dyDescent="0.25">
      <c r="A467" s="145">
        <v>473</v>
      </c>
      <c r="B467" s="141" t="s">
        <v>340</v>
      </c>
      <c r="C467" s="144" t="s">
        <v>426</v>
      </c>
    </row>
    <row r="468" spans="1:3" x14ac:dyDescent="0.25">
      <c r="A468" s="145">
        <v>474</v>
      </c>
      <c r="B468" s="141" t="s">
        <v>341</v>
      </c>
      <c r="C468" s="144" t="s">
        <v>427</v>
      </c>
    </row>
    <row r="469" spans="1:3" x14ac:dyDescent="0.25">
      <c r="A469" s="145">
        <v>475</v>
      </c>
      <c r="B469" s="141" t="s">
        <v>342</v>
      </c>
      <c r="C469" s="144" t="s">
        <v>426</v>
      </c>
    </row>
    <row r="470" spans="1:3" x14ac:dyDescent="0.25">
      <c r="A470" s="145">
        <v>476</v>
      </c>
      <c r="B470" s="141" t="s">
        <v>343</v>
      </c>
      <c r="C470" s="144" t="s">
        <v>427</v>
      </c>
    </row>
    <row r="471" spans="1:3" x14ac:dyDescent="0.25">
      <c r="A471" s="145">
        <v>477</v>
      </c>
      <c r="B471" s="141" t="s">
        <v>343</v>
      </c>
      <c r="C471" s="144" t="s">
        <v>427</v>
      </c>
    </row>
    <row r="472" spans="1:3" x14ac:dyDescent="0.25">
      <c r="A472" s="145">
        <v>478</v>
      </c>
      <c r="B472" s="141" t="s">
        <v>274</v>
      </c>
      <c r="C472" s="144" t="s">
        <v>426</v>
      </c>
    </row>
    <row r="473" spans="1:3" x14ac:dyDescent="0.25">
      <c r="A473" s="145">
        <v>479</v>
      </c>
      <c r="B473" s="141" t="s">
        <v>331</v>
      </c>
      <c r="C473" s="144" t="s">
        <v>426</v>
      </c>
    </row>
    <row r="474" spans="1:3" x14ac:dyDescent="0.25">
      <c r="A474" s="145">
        <v>480</v>
      </c>
      <c r="B474" s="141" t="s">
        <v>331</v>
      </c>
      <c r="C474" s="144" t="s">
        <v>426</v>
      </c>
    </row>
    <row r="475" spans="1:3" x14ac:dyDescent="0.25">
      <c r="A475" s="145">
        <v>481</v>
      </c>
      <c r="B475" s="141" t="s">
        <v>331</v>
      </c>
      <c r="C475" s="144" t="s">
        <v>426</v>
      </c>
    </row>
    <row r="476" spans="1:3" x14ac:dyDescent="0.25">
      <c r="A476" s="145">
        <v>482</v>
      </c>
      <c r="B476" s="141" t="s">
        <v>344</v>
      </c>
      <c r="C476" s="144" t="s">
        <v>423</v>
      </c>
    </row>
    <row r="477" spans="1:3" x14ac:dyDescent="0.25">
      <c r="A477" s="145">
        <v>483</v>
      </c>
      <c r="B477" s="141" t="s">
        <v>345</v>
      </c>
      <c r="C477" s="144" t="s">
        <v>423</v>
      </c>
    </row>
    <row r="478" spans="1:3" x14ac:dyDescent="0.25">
      <c r="A478" s="145">
        <v>484</v>
      </c>
      <c r="B478" s="141" t="s">
        <v>346</v>
      </c>
      <c r="C478" s="144" t="s">
        <v>423</v>
      </c>
    </row>
    <row r="479" spans="1:3" x14ac:dyDescent="0.25">
      <c r="A479" s="145">
        <v>485</v>
      </c>
      <c r="B479" s="141" t="s">
        <v>347</v>
      </c>
      <c r="C479" s="144" t="s">
        <v>423</v>
      </c>
    </row>
    <row r="480" spans="1:3" x14ac:dyDescent="0.25">
      <c r="A480" s="145">
        <v>486</v>
      </c>
      <c r="B480" s="141" t="s">
        <v>348</v>
      </c>
      <c r="C480" s="144" t="s">
        <v>423</v>
      </c>
    </row>
    <row r="481" spans="1:3" x14ac:dyDescent="0.25">
      <c r="A481" s="145">
        <v>487</v>
      </c>
      <c r="B481" s="141" t="s">
        <v>349</v>
      </c>
      <c r="C481" s="144" t="s">
        <v>423</v>
      </c>
    </row>
    <row r="482" spans="1:3" x14ac:dyDescent="0.25">
      <c r="A482" s="145">
        <v>488</v>
      </c>
      <c r="B482" s="141" t="s">
        <v>350</v>
      </c>
      <c r="C482" s="144" t="s">
        <v>423</v>
      </c>
    </row>
    <row r="483" spans="1:3" x14ac:dyDescent="0.25">
      <c r="A483" s="145">
        <v>489</v>
      </c>
      <c r="B483" s="141" t="s">
        <v>351</v>
      </c>
      <c r="C483" s="144" t="s">
        <v>423</v>
      </c>
    </row>
    <row r="484" spans="1:3" x14ac:dyDescent="0.25">
      <c r="A484" s="145">
        <v>490</v>
      </c>
      <c r="B484" s="141" t="s">
        <v>352</v>
      </c>
      <c r="C484" s="144" t="s">
        <v>423</v>
      </c>
    </row>
    <row r="485" spans="1:3" x14ac:dyDescent="0.25">
      <c r="A485" s="145">
        <v>491</v>
      </c>
      <c r="B485" s="141" t="s">
        <v>353</v>
      </c>
      <c r="C485" s="144" t="s">
        <v>423</v>
      </c>
    </row>
    <row r="486" spans="1:3" x14ac:dyDescent="0.25">
      <c r="A486" s="145">
        <v>492</v>
      </c>
      <c r="B486" s="141" t="s">
        <v>354</v>
      </c>
      <c r="C486" s="144" t="s">
        <v>423</v>
      </c>
    </row>
    <row r="487" spans="1:3" x14ac:dyDescent="0.25">
      <c r="A487" s="145">
        <v>493</v>
      </c>
      <c r="B487" s="141" t="s">
        <v>355</v>
      </c>
      <c r="C487" s="144" t="s">
        <v>423</v>
      </c>
    </row>
    <row r="488" spans="1:3" x14ac:dyDescent="0.25">
      <c r="A488" s="145">
        <v>494</v>
      </c>
      <c r="B488" s="141" t="s">
        <v>356</v>
      </c>
      <c r="C488" s="144" t="s">
        <v>423</v>
      </c>
    </row>
    <row r="489" spans="1:3" x14ac:dyDescent="0.25">
      <c r="A489" s="145">
        <v>495</v>
      </c>
      <c r="B489" s="141" t="s">
        <v>357</v>
      </c>
      <c r="C489" s="144" t="s">
        <v>423</v>
      </c>
    </row>
    <row r="490" spans="1:3" x14ac:dyDescent="0.25">
      <c r="A490" s="145">
        <v>496</v>
      </c>
      <c r="B490" s="141" t="s">
        <v>358</v>
      </c>
      <c r="C490" s="144" t="s">
        <v>423</v>
      </c>
    </row>
    <row r="491" spans="1:3" x14ac:dyDescent="0.25">
      <c r="A491" s="145">
        <v>497</v>
      </c>
      <c r="B491" s="141" t="s">
        <v>359</v>
      </c>
      <c r="C491" s="144" t="s">
        <v>423</v>
      </c>
    </row>
    <row r="492" spans="1:3" x14ac:dyDescent="0.25">
      <c r="A492" s="145">
        <v>498</v>
      </c>
      <c r="B492" s="141" t="s">
        <v>360</v>
      </c>
      <c r="C492" s="144" t="s">
        <v>423</v>
      </c>
    </row>
    <row r="493" spans="1:3" x14ac:dyDescent="0.25">
      <c r="A493" s="145">
        <v>701</v>
      </c>
      <c r="B493" s="141" t="s">
        <v>361</v>
      </c>
      <c r="C493" s="144" t="s">
        <v>427</v>
      </c>
    </row>
    <row r="494" spans="1:3" x14ac:dyDescent="0.25">
      <c r="A494" s="145">
        <v>702</v>
      </c>
      <c r="B494" s="141" t="s">
        <v>361</v>
      </c>
      <c r="C494" s="144" t="s">
        <v>427</v>
      </c>
    </row>
    <row r="495" spans="1:3" x14ac:dyDescent="0.25">
      <c r="A495" s="145">
        <v>703</v>
      </c>
      <c r="B495" s="141" t="s">
        <v>297</v>
      </c>
      <c r="C495" s="144" t="s">
        <v>427</v>
      </c>
    </row>
    <row r="496" spans="1:3" x14ac:dyDescent="0.25">
      <c r="A496" s="145">
        <v>704</v>
      </c>
      <c r="B496" s="141" t="s">
        <v>297</v>
      </c>
      <c r="C496" s="144" t="s">
        <v>427</v>
      </c>
    </row>
    <row r="497" spans="1:3" x14ac:dyDescent="0.25">
      <c r="A497" s="145">
        <v>705</v>
      </c>
      <c r="B497" s="141" t="s">
        <v>297</v>
      </c>
      <c r="C497" s="144" t="s">
        <v>427</v>
      </c>
    </row>
    <row r="498" spans="1:3" x14ac:dyDescent="0.25">
      <c r="A498" s="145">
        <v>706</v>
      </c>
      <c r="B498" s="141" t="s">
        <v>297</v>
      </c>
      <c r="C498" s="144" t="s">
        <v>427</v>
      </c>
    </row>
    <row r="499" spans="1:3" x14ac:dyDescent="0.25">
      <c r="A499" s="145">
        <v>707</v>
      </c>
      <c r="B499" s="141" t="s">
        <v>297</v>
      </c>
      <c r="C499" s="144" t="s">
        <v>427</v>
      </c>
    </row>
    <row r="500" spans="1:3" x14ac:dyDescent="0.25">
      <c r="A500" s="145">
        <v>708</v>
      </c>
      <c r="B500" s="141" t="s">
        <v>297</v>
      </c>
      <c r="C500" s="144" t="s">
        <v>427</v>
      </c>
    </row>
    <row r="501" spans="1:3" x14ac:dyDescent="0.25">
      <c r="A501" s="145">
        <v>709</v>
      </c>
      <c r="B501" s="141" t="s">
        <v>297</v>
      </c>
      <c r="C501" s="144" t="s">
        <v>427</v>
      </c>
    </row>
    <row r="502" spans="1:3" x14ac:dyDescent="0.25">
      <c r="A502" s="145">
        <v>710</v>
      </c>
      <c r="B502" s="141" t="s">
        <v>297</v>
      </c>
      <c r="C502" s="144" t="s">
        <v>427</v>
      </c>
    </row>
    <row r="503" spans="1:3" x14ac:dyDescent="0.25">
      <c r="A503" s="145">
        <v>711</v>
      </c>
      <c r="B503" s="141" t="s">
        <v>297</v>
      </c>
      <c r="C503" s="144" t="s">
        <v>427</v>
      </c>
    </row>
    <row r="504" spans="1:3" x14ac:dyDescent="0.25">
      <c r="A504" s="145">
        <v>712</v>
      </c>
      <c r="B504" s="141" t="s">
        <v>362</v>
      </c>
      <c r="C504" s="144" t="s">
        <v>427</v>
      </c>
    </row>
    <row r="505" spans="1:3" x14ac:dyDescent="0.25">
      <c r="A505" s="145">
        <v>713</v>
      </c>
      <c r="B505" s="141" t="s">
        <v>362</v>
      </c>
      <c r="C505" s="144" t="s">
        <v>427</v>
      </c>
    </row>
    <row r="506" spans="1:3" x14ac:dyDescent="0.25">
      <c r="A506" s="145">
        <v>714</v>
      </c>
      <c r="B506" s="141" t="s">
        <v>362</v>
      </c>
      <c r="C506" s="144" t="s">
        <v>427</v>
      </c>
    </row>
    <row r="507" spans="1:3" x14ac:dyDescent="0.25">
      <c r="A507" s="145">
        <v>715</v>
      </c>
      <c r="B507" s="141" t="s">
        <v>362</v>
      </c>
      <c r="C507" s="144" t="s">
        <v>427</v>
      </c>
    </row>
    <row r="508" spans="1:3" x14ac:dyDescent="0.25">
      <c r="A508" s="145">
        <v>716</v>
      </c>
      <c r="B508" s="141" t="s">
        <v>363</v>
      </c>
      <c r="C508" s="144" t="s">
        <v>427</v>
      </c>
    </row>
    <row r="509" spans="1:3" x14ac:dyDescent="0.25">
      <c r="A509" s="145">
        <v>717</v>
      </c>
      <c r="B509" s="141" t="s">
        <v>363</v>
      </c>
      <c r="C509" s="144" t="s">
        <v>427</v>
      </c>
    </row>
    <row r="510" spans="1:3" x14ac:dyDescent="0.25">
      <c r="A510" s="145">
        <v>718</v>
      </c>
      <c r="B510" s="141" t="s">
        <v>364</v>
      </c>
      <c r="C510" s="144" t="s">
        <v>427</v>
      </c>
    </row>
    <row r="511" spans="1:3" x14ac:dyDescent="0.25">
      <c r="A511" s="145">
        <v>719</v>
      </c>
      <c r="B511" s="141" t="s">
        <v>364</v>
      </c>
      <c r="C511" s="144" t="s">
        <v>427</v>
      </c>
    </row>
    <row r="512" spans="1:3" x14ac:dyDescent="0.25">
      <c r="A512" s="145">
        <v>720</v>
      </c>
      <c r="B512" s="141" t="s">
        <v>232</v>
      </c>
      <c r="C512" s="144" t="s">
        <v>426</v>
      </c>
    </row>
    <row r="513" spans="1:3" x14ac:dyDescent="0.25">
      <c r="A513" s="145">
        <v>721</v>
      </c>
      <c r="B513" s="141" t="s">
        <v>365</v>
      </c>
      <c r="C513" s="144" t="s">
        <v>426</v>
      </c>
    </row>
    <row r="514" spans="1:3" x14ac:dyDescent="0.25">
      <c r="A514" s="145">
        <v>722</v>
      </c>
      <c r="B514" s="141" t="s">
        <v>365</v>
      </c>
      <c r="C514" s="144" t="s">
        <v>426</v>
      </c>
    </row>
    <row r="515" spans="1:3" x14ac:dyDescent="0.25">
      <c r="A515" s="145">
        <v>723</v>
      </c>
      <c r="B515" s="141" t="s">
        <v>365</v>
      </c>
      <c r="C515" s="144" t="s">
        <v>426</v>
      </c>
    </row>
    <row r="516" spans="1:3" x14ac:dyDescent="0.25">
      <c r="A516" s="145">
        <v>724</v>
      </c>
      <c r="B516" s="141" t="s">
        <v>365</v>
      </c>
      <c r="C516" s="144" t="s">
        <v>426</v>
      </c>
    </row>
    <row r="517" spans="1:3" x14ac:dyDescent="0.25">
      <c r="A517" s="145">
        <v>725</v>
      </c>
      <c r="B517" s="141" t="s">
        <v>365</v>
      </c>
      <c r="C517" s="144" t="s">
        <v>426</v>
      </c>
    </row>
    <row r="518" spans="1:3" x14ac:dyDescent="0.25">
      <c r="A518" s="145">
        <v>726</v>
      </c>
      <c r="B518" s="141" t="s">
        <v>365</v>
      </c>
      <c r="C518" s="144" t="s">
        <v>426</v>
      </c>
    </row>
    <row r="519" spans="1:3" x14ac:dyDescent="0.25">
      <c r="A519" s="145">
        <v>727</v>
      </c>
      <c r="B519" s="141" t="s">
        <v>365</v>
      </c>
      <c r="C519" s="144" t="s">
        <v>426</v>
      </c>
    </row>
    <row r="520" spans="1:3" x14ac:dyDescent="0.25">
      <c r="A520" s="145">
        <v>728</v>
      </c>
      <c r="B520" s="141" t="s">
        <v>366</v>
      </c>
      <c r="C520" s="144" t="s">
        <v>426</v>
      </c>
    </row>
    <row r="521" spans="1:3" x14ac:dyDescent="0.25">
      <c r="A521" s="145">
        <v>729</v>
      </c>
      <c r="B521" s="141" t="s">
        <v>365</v>
      </c>
      <c r="C521" s="144" t="s">
        <v>426</v>
      </c>
    </row>
    <row r="522" spans="1:3" x14ac:dyDescent="0.25">
      <c r="A522" s="145">
        <v>730</v>
      </c>
      <c r="B522" s="141" t="s">
        <v>366</v>
      </c>
      <c r="C522" s="144" t="s">
        <v>426</v>
      </c>
    </row>
    <row r="523" spans="1:3" x14ac:dyDescent="0.25">
      <c r="A523" s="145">
        <v>731</v>
      </c>
      <c r="B523" s="141" t="s">
        <v>365</v>
      </c>
      <c r="C523" s="144" t="s">
        <v>426</v>
      </c>
    </row>
    <row r="524" spans="1:3" x14ac:dyDescent="0.25">
      <c r="A524" s="145">
        <v>732</v>
      </c>
      <c r="B524" s="141" t="s">
        <v>366</v>
      </c>
      <c r="C524" s="144" t="s">
        <v>426</v>
      </c>
    </row>
    <row r="525" spans="1:3" x14ac:dyDescent="0.25">
      <c r="A525" s="145">
        <v>733</v>
      </c>
      <c r="B525" s="141" t="s">
        <v>365</v>
      </c>
      <c r="C525" s="144" t="s">
        <v>426</v>
      </c>
    </row>
    <row r="526" spans="1:3" x14ac:dyDescent="0.25">
      <c r="A526" s="145">
        <v>734</v>
      </c>
      <c r="B526" s="141" t="s">
        <v>366</v>
      </c>
      <c r="C526" s="144" t="s">
        <v>426</v>
      </c>
    </row>
    <row r="527" spans="1:3" x14ac:dyDescent="0.25">
      <c r="A527" s="145">
        <v>735</v>
      </c>
      <c r="B527" s="141" t="s">
        <v>365</v>
      </c>
      <c r="C527" s="144" t="s">
        <v>426</v>
      </c>
    </row>
    <row r="528" spans="1:3" x14ac:dyDescent="0.25">
      <c r="A528" s="145">
        <v>736</v>
      </c>
      <c r="B528" s="141" t="s">
        <v>366</v>
      </c>
      <c r="C528" s="144" t="s">
        <v>426</v>
      </c>
    </row>
    <row r="529" spans="1:3" x14ac:dyDescent="0.25">
      <c r="A529" s="145">
        <v>737</v>
      </c>
      <c r="B529" s="141" t="s">
        <v>365</v>
      </c>
      <c r="C529" s="144" t="s">
        <v>426</v>
      </c>
    </row>
    <row r="530" spans="1:3" x14ac:dyDescent="0.25">
      <c r="A530" s="145">
        <v>738</v>
      </c>
      <c r="B530" s="141" t="s">
        <v>366</v>
      </c>
      <c r="C530" s="144" t="s">
        <v>426</v>
      </c>
    </row>
    <row r="531" spans="1:3" x14ac:dyDescent="0.25">
      <c r="A531" s="145">
        <v>739</v>
      </c>
      <c r="B531" s="141" t="s">
        <v>365</v>
      </c>
      <c r="C531" s="144" t="s">
        <v>426</v>
      </c>
    </row>
    <row r="532" spans="1:3" x14ac:dyDescent="0.25">
      <c r="A532" s="145">
        <v>740</v>
      </c>
      <c r="B532" s="141" t="s">
        <v>366</v>
      </c>
      <c r="C532" s="144" t="s">
        <v>426</v>
      </c>
    </row>
    <row r="533" spans="1:3" x14ac:dyDescent="0.25">
      <c r="A533" s="145">
        <v>741</v>
      </c>
      <c r="B533" s="141" t="s">
        <v>365</v>
      </c>
      <c r="C533" s="144" t="s">
        <v>426</v>
      </c>
    </row>
    <row r="534" spans="1:3" x14ac:dyDescent="0.25">
      <c r="A534" s="145">
        <v>742</v>
      </c>
      <c r="B534" s="141" t="s">
        <v>366</v>
      </c>
      <c r="C534" s="144" t="s">
        <v>426</v>
      </c>
    </row>
    <row r="535" spans="1:3" x14ac:dyDescent="0.25">
      <c r="A535" s="145">
        <v>743</v>
      </c>
      <c r="B535" s="141" t="s">
        <v>365</v>
      </c>
      <c r="C535" s="144" t="s">
        <v>426</v>
      </c>
    </row>
    <row r="536" spans="1:3" x14ac:dyDescent="0.25">
      <c r="A536" s="145">
        <v>744</v>
      </c>
      <c r="B536" s="141" t="s">
        <v>366</v>
      </c>
      <c r="C536" s="144" t="s">
        <v>426</v>
      </c>
    </row>
    <row r="537" spans="1:3" x14ac:dyDescent="0.25">
      <c r="A537" s="145">
        <v>745</v>
      </c>
      <c r="B537" s="141" t="s">
        <v>365</v>
      </c>
      <c r="C537" s="144" t="s">
        <v>426</v>
      </c>
    </row>
    <row r="538" spans="1:3" x14ac:dyDescent="0.25">
      <c r="A538" s="145">
        <v>746</v>
      </c>
      <c r="B538" s="141" t="s">
        <v>366</v>
      </c>
      <c r="C538" s="144" t="s">
        <v>426</v>
      </c>
    </row>
    <row r="539" spans="1:3" x14ac:dyDescent="0.25">
      <c r="A539" s="145">
        <v>747</v>
      </c>
      <c r="B539" s="141" t="s">
        <v>365</v>
      </c>
      <c r="C539" s="144" t="s">
        <v>426</v>
      </c>
    </row>
    <row r="540" spans="1:3" x14ac:dyDescent="0.25">
      <c r="A540" s="145">
        <v>748</v>
      </c>
      <c r="B540" s="141" t="s">
        <v>365</v>
      </c>
      <c r="C540" s="144" t="s">
        <v>426</v>
      </c>
    </row>
    <row r="541" spans="1:3" x14ac:dyDescent="0.25">
      <c r="A541" s="145">
        <v>749</v>
      </c>
      <c r="B541" s="141" t="s">
        <v>366</v>
      </c>
      <c r="C541" s="144" t="s">
        <v>426</v>
      </c>
    </row>
    <row r="542" spans="1:3" x14ac:dyDescent="0.25">
      <c r="A542" s="145">
        <v>752</v>
      </c>
      <c r="B542" s="141" t="s">
        <v>365</v>
      </c>
      <c r="C542" s="144" t="s">
        <v>426</v>
      </c>
    </row>
    <row r="543" spans="1:3" x14ac:dyDescent="0.25">
      <c r="A543" s="145">
        <v>753</v>
      </c>
      <c r="B543" s="141" t="s">
        <v>367</v>
      </c>
      <c r="C543" s="144" t="s">
        <v>426</v>
      </c>
    </row>
    <row r="544" spans="1:3" x14ac:dyDescent="0.25">
      <c r="A544" s="145">
        <v>754</v>
      </c>
      <c r="B544" s="141" t="s">
        <v>365</v>
      </c>
      <c r="C544" s="144" t="s">
        <v>426</v>
      </c>
    </row>
    <row r="545" spans="1:3" x14ac:dyDescent="0.25">
      <c r="A545" s="145">
        <v>755</v>
      </c>
      <c r="B545" s="141" t="s">
        <v>367</v>
      </c>
      <c r="C545" s="144" t="s">
        <v>426</v>
      </c>
    </row>
    <row r="546" spans="1:3" x14ac:dyDescent="0.25">
      <c r="A546" s="145">
        <v>756</v>
      </c>
      <c r="B546" s="141" t="s">
        <v>365</v>
      </c>
      <c r="C546" s="144" t="s">
        <v>426</v>
      </c>
    </row>
    <row r="547" spans="1:3" x14ac:dyDescent="0.25">
      <c r="A547" s="145">
        <v>757</v>
      </c>
      <c r="B547" s="141" t="s">
        <v>367</v>
      </c>
      <c r="C547" s="144" t="s">
        <v>426</v>
      </c>
    </row>
    <row r="548" spans="1:3" x14ac:dyDescent="0.25">
      <c r="A548" s="145">
        <v>758</v>
      </c>
      <c r="B548" s="141" t="s">
        <v>365</v>
      </c>
      <c r="C548" s="144" t="s">
        <v>426</v>
      </c>
    </row>
    <row r="549" spans="1:3" x14ac:dyDescent="0.25">
      <c r="A549" s="145">
        <v>759</v>
      </c>
      <c r="B549" s="141" t="s">
        <v>367</v>
      </c>
      <c r="C549" s="144" t="s">
        <v>426</v>
      </c>
    </row>
    <row r="550" spans="1:3" x14ac:dyDescent="0.25">
      <c r="A550" s="145">
        <v>760</v>
      </c>
      <c r="B550" s="141" t="s">
        <v>365</v>
      </c>
      <c r="C550" s="144" t="s">
        <v>426</v>
      </c>
    </row>
    <row r="551" spans="1:3" x14ac:dyDescent="0.25">
      <c r="A551" s="145">
        <v>761</v>
      </c>
      <c r="B551" s="141" t="s">
        <v>367</v>
      </c>
      <c r="C551" s="144" t="s">
        <v>426</v>
      </c>
    </row>
    <row r="552" spans="1:3" x14ac:dyDescent="0.25">
      <c r="A552" s="145">
        <v>762</v>
      </c>
      <c r="B552" s="141" t="s">
        <v>365</v>
      </c>
      <c r="C552" s="144" t="s">
        <v>426</v>
      </c>
    </row>
    <row r="553" spans="1:3" x14ac:dyDescent="0.25">
      <c r="A553" s="145">
        <v>763</v>
      </c>
      <c r="B553" s="141" t="s">
        <v>367</v>
      </c>
      <c r="C553" s="144" t="s">
        <v>426</v>
      </c>
    </row>
    <row r="554" spans="1:3" x14ac:dyDescent="0.25">
      <c r="A554" s="145">
        <v>764</v>
      </c>
      <c r="B554" s="141" t="s">
        <v>365</v>
      </c>
      <c r="C554" s="144" t="s">
        <v>426</v>
      </c>
    </row>
    <row r="555" spans="1:3" x14ac:dyDescent="0.25">
      <c r="A555" s="145">
        <v>765</v>
      </c>
      <c r="B555" s="141" t="s">
        <v>367</v>
      </c>
      <c r="C555" s="144" t="s">
        <v>426</v>
      </c>
    </row>
    <row r="556" spans="1:3" x14ac:dyDescent="0.25">
      <c r="A556" s="145">
        <v>766</v>
      </c>
      <c r="B556" s="141" t="s">
        <v>365</v>
      </c>
      <c r="C556" s="144" t="s">
        <v>426</v>
      </c>
    </row>
    <row r="557" spans="1:3" x14ac:dyDescent="0.25">
      <c r="A557" s="145">
        <v>767</v>
      </c>
      <c r="B557" s="141" t="s">
        <v>367</v>
      </c>
      <c r="C557" s="144" t="s">
        <v>426</v>
      </c>
    </row>
    <row r="558" spans="1:3" x14ac:dyDescent="0.25">
      <c r="A558" s="145">
        <v>768</v>
      </c>
      <c r="B558" s="141" t="s">
        <v>365</v>
      </c>
      <c r="C558" s="144" t="s">
        <v>426</v>
      </c>
    </row>
    <row r="559" spans="1:3" x14ac:dyDescent="0.25">
      <c r="A559" s="145">
        <v>769</v>
      </c>
      <c r="B559" s="141" t="s">
        <v>367</v>
      </c>
      <c r="C559" s="144" t="s">
        <v>426</v>
      </c>
    </row>
    <row r="560" spans="1:3" x14ac:dyDescent="0.25">
      <c r="A560" s="145">
        <v>770</v>
      </c>
      <c r="B560" s="141" t="s">
        <v>368</v>
      </c>
      <c r="C560" s="144" t="s">
        <v>426</v>
      </c>
    </row>
    <row r="561" spans="1:3" x14ac:dyDescent="0.25">
      <c r="A561" s="145">
        <v>775</v>
      </c>
      <c r="B561" s="141" t="s">
        <v>369</v>
      </c>
      <c r="C561" s="144" t="s">
        <v>426</v>
      </c>
    </row>
    <row r="562" spans="1:3" x14ac:dyDescent="0.25">
      <c r="A562" s="145">
        <v>776</v>
      </c>
      <c r="B562" s="141" t="s">
        <v>369</v>
      </c>
      <c r="C562" s="144" t="s">
        <v>426</v>
      </c>
    </row>
    <row r="563" spans="1:3" x14ac:dyDescent="0.25">
      <c r="A563" s="145">
        <v>781</v>
      </c>
      <c r="B563" s="141" t="s">
        <v>365</v>
      </c>
      <c r="C563" s="144" t="s">
        <v>427</v>
      </c>
    </row>
    <row r="564" spans="1:3" x14ac:dyDescent="0.25">
      <c r="A564" s="145">
        <v>782</v>
      </c>
      <c r="B564" s="141" t="s">
        <v>365</v>
      </c>
      <c r="C564" s="144" t="s">
        <v>426</v>
      </c>
    </row>
    <row r="565" spans="1:3" x14ac:dyDescent="0.25">
      <c r="A565" s="145">
        <v>783</v>
      </c>
      <c r="B565" s="141" t="s">
        <v>365</v>
      </c>
      <c r="C565" s="144" t="s">
        <v>426</v>
      </c>
    </row>
    <row r="566" spans="1:3" x14ac:dyDescent="0.25">
      <c r="A566" s="145">
        <v>784</v>
      </c>
      <c r="B566" s="141" t="s">
        <v>365</v>
      </c>
      <c r="C566" s="144" t="s">
        <v>426</v>
      </c>
    </row>
    <row r="567" spans="1:3" x14ac:dyDescent="0.25">
      <c r="A567" s="145">
        <v>785</v>
      </c>
      <c r="B567" s="141" t="s">
        <v>365</v>
      </c>
      <c r="C567" s="144" t="s">
        <v>426</v>
      </c>
    </row>
    <row r="568" spans="1:3" x14ac:dyDescent="0.25">
      <c r="A568" s="145">
        <v>786</v>
      </c>
      <c r="B568" s="141" t="s">
        <v>365</v>
      </c>
      <c r="C568" s="144" t="s">
        <v>426</v>
      </c>
    </row>
    <row r="569" spans="1:3" x14ac:dyDescent="0.25">
      <c r="A569" s="145">
        <v>787</v>
      </c>
      <c r="B569" s="141" t="s">
        <v>370</v>
      </c>
      <c r="C569" s="144" t="s">
        <v>426</v>
      </c>
    </row>
    <row r="570" spans="1:3" x14ac:dyDescent="0.25">
      <c r="A570" s="145">
        <v>788</v>
      </c>
      <c r="B570" s="141" t="s">
        <v>371</v>
      </c>
      <c r="C570" s="144" t="s">
        <v>426</v>
      </c>
    </row>
    <row r="571" spans="1:3" x14ac:dyDescent="0.25">
      <c r="A571" s="145">
        <v>789</v>
      </c>
      <c r="B571" s="141" t="s">
        <v>372</v>
      </c>
      <c r="C571" s="144" t="s">
        <v>426</v>
      </c>
    </row>
    <row r="572" spans="1:3" x14ac:dyDescent="0.25">
      <c r="A572" s="145">
        <v>790</v>
      </c>
      <c r="B572" s="141" t="s">
        <v>373</v>
      </c>
      <c r="C572" s="144" t="s">
        <v>426</v>
      </c>
    </row>
    <row r="573" spans="1:3" x14ac:dyDescent="0.25">
      <c r="A573" s="145">
        <v>791</v>
      </c>
      <c r="B573" s="141" t="s">
        <v>374</v>
      </c>
      <c r="C573" s="144" t="s">
        <v>426</v>
      </c>
    </row>
    <row r="574" spans="1:3" x14ac:dyDescent="0.25">
      <c r="A574" s="145">
        <v>792</v>
      </c>
      <c r="B574" s="141" t="s">
        <v>375</v>
      </c>
      <c r="C574" s="144" t="s">
        <v>426</v>
      </c>
    </row>
    <row r="575" spans="1:3" x14ac:dyDescent="0.25">
      <c r="A575" s="145">
        <v>793</v>
      </c>
      <c r="B575" s="141" t="s">
        <v>365</v>
      </c>
      <c r="C575" s="144" t="s">
        <v>426</v>
      </c>
    </row>
    <row r="576" spans="1:3" x14ac:dyDescent="0.25">
      <c r="A576" s="145">
        <v>794</v>
      </c>
      <c r="B576" s="141" t="s">
        <v>366</v>
      </c>
      <c r="C576" s="144" t="s">
        <v>426</v>
      </c>
    </row>
    <row r="577" spans="1:3" x14ac:dyDescent="0.25">
      <c r="A577" s="145">
        <v>801</v>
      </c>
      <c r="B577" s="141" t="s">
        <v>294</v>
      </c>
      <c r="C577" s="144" t="s">
        <v>426</v>
      </c>
    </row>
    <row r="578" spans="1:3" x14ac:dyDescent="0.25">
      <c r="A578" s="145">
        <v>802</v>
      </c>
      <c r="B578" s="141" t="s">
        <v>376</v>
      </c>
      <c r="C578" s="144" t="s">
        <v>426</v>
      </c>
    </row>
    <row r="579" spans="1:3" x14ac:dyDescent="0.25">
      <c r="A579" s="145">
        <v>803</v>
      </c>
      <c r="B579" s="141" t="s">
        <v>377</v>
      </c>
      <c r="C579" s="144" t="s">
        <v>427</v>
      </c>
    </row>
    <row r="580" spans="1:3" x14ac:dyDescent="0.25">
      <c r="A580" s="145">
        <v>804</v>
      </c>
      <c r="B580" s="141" t="s">
        <v>376</v>
      </c>
      <c r="C580" s="144" t="s">
        <v>426</v>
      </c>
    </row>
    <row r="581" spans="1:3" x14ac:dyDescent="0.25">
      <c r="A581" s="145">
        <v>805</v>
      </c>
      <c r="B581" s="141" t="s">
        <v>377</v>
      </c>
      <c r="C581" s="144" t="s">
        <v>427</v>
      </c>
    </row>
    <row r="582" spans="1:3" x14ac:dyDescent="0.25">
      <c r="A582" s="145">
        <v>806</v>
      </c>
      <c r="B582" s="141" t="s">
        <v>376</v>
      </c>
      <c r="C582" s="144" t="s">
        <v>426</v>
      </c>
    </row>
    <row r="583" spans="1:3" x14ac:dyDescent="0.25">
      <c r="A583" s="145">
        <v>807</v>
      </c>
      <c r="B583" s="141" t="s">
        <v>377</v>
      </c>
      <c r="C583" s="144" t="s">
        <v>427</v>
      </c>
    </row>
    <row r="584" spans="1:3" x14ac:dyDescent="0.25">
      <c r="A584" s="145">
        <v>808</v>
      </c>
      <c r="B584" s="141" t="s">
        <v>376</v>
      </c>
      <c r="C584" s="144" t="s">
        <v>426</v>
      </c>
    </row>
    <row r="585" spans="1:3" x14ac:dyDescent="0.25">
      <c r="A585" s="145">
        <v>809</v>
      </c>
      <c r="B585" s="141" t="s">
        <v>377</v>
      </c>
      <c r="C585" s="144" t="s">
        <v>427</v>
      </c>
    </row>
    <row r="586" spans="1:3" x14ac:dyDescent="0.25">
      <c r="A586" s="145">
        <v>810</v>
      </c>
      <c r="B586" s="141" t="s">
        <v>376</v>
      </c>
      <c r="C586" s="144" t="s">
        <v>426</v>
      </c>
    </row>
    <row r="587" spans="1:3" x14ac:dyDescent="0.25">
      <c r="A587" s="145">
        <v>811</v>
      </c>
      <c r="B587" s="141" t="s">
        <v>377</v>
      </c>
      <c r="C587" s="144" t="s">
        <v>427</v>
      </c>
    </row>
    <row r="588" spans="1:3" x14ac:dyDescent="0.25">
      <c r="A588" s="145">
        <v>812</v>
      </c>
      <c r="B588" s="141" t="s">
        <v>376</v>
      </c>
      <c r="C588" s="144" t="s">
        <v>426</v>
      </c>
    </row>
    <row r="589" spans="1:3" x14ac:dyDescent="0.25">
      <c r="A589" s="145">
        <v>813</v>
      </c>
      <c r="B589" s="141" t="s">
        <v>377</v>
      </c>
      <c r="C589" s="144" t="s">
        <v>427</v>
      </c>
    </row>
    <row r="590" spans="1:3" x14ac:dyDescent="0.25">
      <c r="A590" s="145">
        <v>814</v>
      </c>
      <c r="B590" s="141" t="s">
        <v>376</v>
      </c>
      <c r="C590" s="144" t="s">
        <v>426</v>
      </c>
    </row>
    <row r="591" spans="1:3" x14ac:dyDescent="0.25">
      <c r="A591" s="145">
        <v>815</v>
      </c>
      <c r="B591" s="141" t="s">
        <v>377</v>
      </c>
      <c r="C591" s="144" t="s">
        <v>427</v>
      </c>
    </row>
    <row r="592" spans="1:3" x14ac:dyDescent="0.25">
      <c r="A592" s="145">
        <v>816</v>
      </c>
      <c r="B592" s="141" t="s">
        <v>376</v>
      </c>
      <c r="C592" s="144" t="s">
        <v>426</v>
      </c>
    </row>
    <row r="593" spans="1:3" x14ac:dyDescent="0.25">
      <c r="A593" s="145">
        <v>817</v>
      </c>
      <c r="B593" s="141" t="s">
        <v>377</v>
      </c>
      <c r="C593" s="144" t="s">
        <v>427</v>
      </c>
    </row>
    <row r="594" spans="1:3" x14ac:dyDescent="0.25">
      <c r="A594" s="145">
        <v>818</v>
      </c>
      <c r="B594" s="141" t="s">
        <v>376</v>
      </c>
      <c r="C594" s="144" t="s">
        <v>426</v>
      </c>
    </row>
    <row r="595" spans="1:3" x14ac:dyDescent="0.25">
      <c r="A595" s="145">
        <v>819</v>
      </c>
      <c r="B595" s="141" t="s">
        <v>377</v>
      </c>
      <c r="C595" s="144" t="s">
        <v>427</v>
      </c>
    </row>
    <row r="596" spans="1:3" x14ac:dyDescent="0.25">
      <c r="A596" s="145">
        <v>820</v>
      </c>
      <c r="B596" s="141" t="s">
        <v>376</v>
      </c>
      <c r="C596" s="144" t="s">
        <v>426</v>
      </c>
    </row>
    <row r="597" spans="1:3" x14ac:dyDescent="0.25">
      <c r="A597" s="145">
        <v>821</v>
      </c>
      <c r="B597" s="141" t="s">
        <v>377</v>
      </c>
      <c r="C597" s="144" t="s">
        <v>427</v>
      </c>
    </row>
    <row r="598" spans="1:3" x14ac:dyDescent="0.25">
      <c r="A598" s="145">
        <v>822</v>
      </c>
      <c r="B598" s="141" t="s">
        <v>376</v>
      </c>
      <c r="C598" s="144" t="s">
        <v>426</v>
      </c>
    </row>
    <row r="599" spans="1:3" x14ac:dyDescent="0.25">
      <c r="A599" s="145">
        <v>823</v>
      </c>
      <c r="B599" s="141" t="s">
        <v>377</v>
      </c>
      <c r="C599" s="144" t="s">
        <v>427</v>
      </c>
    </row>
    <row r="600" spans="1:3" x14ac:dyDescent="0.25">
      <c r="A600" s="145">
        <v>824</v>
      </c>
      <c r="B600" s="141" t="s">
        <v>376</v>
      </c>
      <c r="C600" s="144" t="s">
        <v>426</v>
      </c>
    </row>
    <row r="601" spans="1:3" x14ac:dyDescent="0.25">
      <c r="A601" s="145">
        <v>825</v>
      </c>
      <c r="B601" s="141" t="s">
        <v>377</v>
      </c>
      <c r="C601" s="144" t="s">
        <v>427</v>
      </c>
    </row>
    <row r="602" spans="1:3" x14ac:dyDescent="0.25">
      <c r="A602" s="145">
        <v>826</v>
      </c>
      <c r="B602" s="141" t="s">
        <v>376</v>
      </c>
      <c r="C602" s="144" t="s">
        <v>426</v>
      </c>
    </row>
    <row r="603" spans="1:3" x14ac:dyDescent="0.25">
      <c r="A603" s="145">
        <v>827</v>
      </c>
      <c r="B603" s="141" t="s">
        <v>377</v>
      </c>
      <c r="C603" s="144" t="s">
        <v>427</v>
      </c>
    </row>
    <row r="604" spans="1:3" x14ac:dyDescent="0.25">
      <c r="A604" s="145">
        <v>828</v>
      </c>
      <c r="B604" s="141" t="s">
        <v>376</v>
      </c>
      <c r="C604" s="144" t="s">
        <v>426</v>
      </c>
    </row>
    <row r="605" spans="1:3" x14ac:dyDescent="0.25">
      <c r="A605" s="145">
        <v>829</v>
      </c>
      <c r="B605" s="141" t="s">
        <v>377</v>
      </c>
      <c r="C605" s="144" t="s">
        <v>427</v>
      </c>
    </row>
    <row r="606" spans="1:3" x14ac:dyDescent="0.25">
      <c r="A606" s="145">
        <v>830</v>
      </c>
      <c r="B606" s="141" t="s">
        <v>376</v>
      </c>
      <c r="C606" s="144" t="s">
        <v>426</v>
      </c>
    </row>
    <row r="607" spans="1:3" x14ac:dyDescent="0.25">
      <c r="A607" s="145">
        <v>831</v>
      </c>
      <c r="B607" s="141" t="s">
        <v>377</v>
      </c>
      <c r="C607" s="144" t="s">
        <v>427</v>
      </c>
    </row>
    <row r="608" spans="1:3" x14ac:dyDescent="0.25">
      <c r="A608" s="145">
        <v>832</v>
      </c>
      <c r="B608" s="141" t="s">
        <v>376</v>
      </c>
      <c r="C608" s="144" t="s">
        <v>426</v>
      </c>
    </row>
    <row r="609" spans="1:3" x14ac:dyDescent="0.25">
      <c r="A609" s="145">
        <v>833</v>
      </c>
      <c r="B609" s="141" t="s">
        <v>377</v>
      </c>
      <c r="C609" s="144" t="s">
        <v>427</v>
      </c>
    </row>
    <row r="610" spans="1:3" x14ac:dyDescent="0.25">
      <c r="A610" s="145">
        <v>834</v>
      </c>
      <c r="B610" s="141" t="s">
        <v>376</v>
      </c>
      <c r="C610" s="144" t="s">
        <v>426</v>
      </c>
    </row>
    <row r="611" spans="1:3" x14ac:dyDescent="0.25">
      <c r="A611" s="145">
        <v>835</v>
      </c>
      <c r="B611" s="141" t="s">
        <v>377</v>
      </c>
      <c r="C611" s="144" t="s">
        <v>427</v>
      </c>
    </row>
    <row r="612" spans="1:3" x14ac:dyDescent="0.25">
      <c r="A612" s="145">
        <v>836</v>
      </c>
      <c r="B612" s="141" t="s">
        <v>376</v>
      </c>
      <c r="C612" s="144" t="s">
        <v>426</v>
      </c>
    </row>
    <row r="613" spans="1:3" x14ac:dyDescent="0.25">
      <c r="A613" s="145">
        <v>837</v>
      </c>
      <c r="B613" s="141" t="s">
        <v>377</v>
      </c>
      <c r="C613" s="144" t="s">
        <v>427</v>
      </c>
    </row>
    <row r="614" spans="1:3" x14ac:dyDescent="0.25">
      <c r="A614" s="145">
        <v>838</v>
      </c>
      <c r="B614" s="141" t="s">
        <v>376</v>
      </c>
      <c r="C614" s="144" t="s">
        <v>426</v>
      </c>
    </row>
    <row r="615" spans="1:3" x14ac:dyDescent="0.25">
      <c r="A615" s="145">
        <v>839</v>
      </c>
      <c r="B615" s="141" t="s">
        <v>377</v>
      </c>
      <c r="C615" s="144" t="s">
        <v>427</v>
      </c>
    </row>
    <row r="616" spans="1:3" x14ac:dyDescent="0.25">
      <c r="A616" s="145">
        <v>840</v>
      </c>
      <c r="B616" s="141" t="s">
        <v>376</v>
      </c>
      <c r="C616" s="144" t="s">
        <v>426</v>
      </c>
    </row>
    <row r="617" spans="1:3" x14ac:dyDescent="0.25">
      <c r="A617" s="145">
        <v>841</v>
      </c>
      <c r="B617" s="141" t="s">
        <v>377</v>
      </c>
      <c r="C617" s="144" t="s">
        <v>427</v>
      </c>
    </row>
    <row r="618" spans="1:3" x14ac:dyDescent="0.25">
      <c r="A618" s="145">
        <v>842</v>
      </c>
      <c r="B618" s="141" t="s">
        <v>376</v>
      </c>
      <c r="C618" s="144" t="s">
        <v>426</v>
      </c>
    </row>
    <row r="619" spans="1:3" x14ac:dyDescent="0.25">
      <c r="A619" s="145">
        <v>843</v>
      </c>
      <c r="B619" s="141" t="s">
        <v>377</v>
      </c>
      <c r="C619" s="144" t="s">
        <v>427</v>
      </c>
    </row>
    <row r="620" spans="1:3" x14ac:dyDescent="0.25">
      <c r="A620" s="145">
        <v>844</v>
      </c>
      <c r="B620" s="141" t="s">
        <v>376</v>
      </c>
      <c r="C620" s="144" t="s">
        <v>426</v>
      </c>
    </row>
    <row r="621" spans="1:3" x14ac:dyDescent="0.25">
      <c r="A621" s="145">
        <v>845</v>
      </c>
      <c r="B621" s="141" t="s">
        <v>377</v>
      </c>
      <c r="C621" s="144" t="s">
        <v>427</v>
      </c>
    </row>
    <row r="622" spans="1:3" x14ac:dyDescent="0.25">
      <c r="A622" s="145">
        <v>846</v>
      </c>
      <c r="B622" s="141" t="s">
        <v>376</v>
      </c>
      <c r="C622" s="144" t="s">
        <v>426</v>
      </c>
    </row>
    <row r="623" spans="1:3" x14ac:dyDescent="0.25">
      <c r="A623" s="145">
        <v>847</v>
      </c>
      <c r="B623" s="141" t="s">
        <v>377</v>
      </c>
      <c r="C623" s="144" t="s">
        <v>427</v>
      </c>
    </row>
    <row r="624" spans="1:3" x14ac:dyDescent="0.25">
      <c r="A624" s="145">
        <v>848</v>
      </c>
      <c r="B624" s="141" t="s">
        <v>376</v>
      </c>
      <c r="C624" s="144" t="s">
        <v>426</v>
      </c>
    </row>
    <row r="625" spans="1:3" x14ac:dyDescent="0.25">
      <c r="A625" s="145">
        <v>849</v>
      </c>
      <c r="B625" s="141" t="s">
        <v>377</v>
      </c>
      <c r="C625" s="144" t="s">
        <v>427</v>
      </c>
    </row>
    <row r="626" spans="1:3" x14ac:dyDescent="0.25">
      <c r="A626" s="145">
        <v>850</v>
      </c>
      <c r="B626" s="141" t="s">
        <v>377</v>
      </c>
      <c r="C626" s="144" t="s">
        <v>427</v>
      </c>
    </row>
    <row r="627" spans="1:3" x14ac:dyDescent="0.25">
      <c r="A627" s="145">
        <v>851</v>
      </c>
      <c r="B627" s="141" t="s">
        <v>377</v>
      </c>
      <c r="C627" s="144" t="s">
        <v>427</v>
      </c>
    </row>
    <row r="628" spans="1:3" x14ac:dyDescent="0.25">
      <c r="A628" s="145">
        <v>852</v>
      </c>
      <c r="B628" s="141" t="s">
        <v>376</v>
      </c>
      <c r="C628" s="144" t="s">
        <v>426</v>
      </c>
    </row>
    <row r="629" spans="1:3" x14ac:dyDescent="0.25">
      <c r="A629" s="145">
        <v>853</v>
      </c>
      <c r="B629" s="141" t="s">
        <v>376</v>
      </c>
      <c r="C629" s="144" t="s">
        <v>426</v>
      </c>
    </row>
    <row r="630" spans="1:3" x14ac:dyDescent="0.25">
      <c r="A630" s="145">
        <v>854</v>
      </c>
      <c r="B630" s="141" t="s">
        <v>376</v>
      </c>
      <c r="C630" s="144" t="s">
        <v>426</v>
      </c>
    </row>
    <row r="631" spans="1:3" x14ac:dyDescent="0.25">
      <c r="A631" s="145">
        <v>855</v>
      </c>
      <c r="B631" s="141" t="s">
        <v>376</v>
      </c>
      <c r="C631" s="144" t="s">
        <v>426</v>
      </c>
    </row>
    <row r="632" spans="1:3" x14ac:dyDescent="0.25">
      <c r="A632" s="145">
        <v>856</v>
      </c>
      <c r="B632" s="141" t="s">
        <v>376</v>
      </c>
      <c r="C632" s="144" t="s">
        <v>426</v>
      </c>
    </row>
    <row r="633" spans="1:3" x14ac:dyDescent="0.25">
      <c r="A633" s="145">
        <v>857</v>
      </c>
      <c r="B633" s="141" t="s">
        <v>376</v>
      </c>
      <c r="C633" s="144" t="s">
        <v>426</v>
      </c>
    </row>
    <row r="634" spans="1:3" x14ac:dyDescent="0.25">
      <c r="A634" s="145">
        <v>858</v>
      </c>
      <c r="B634" s="141" t="s">
        <v>376</v>
      </c>
      <c r="C634" s="144" t="s">
        <v>426</v>
      </c>
    </row>
    <row r="635" spans="1:3" x14ac:dyDescent="0.25">
      <c r="A635" s="145">
        <v>859</v>
      </c>
      <c r="B635" s="141" t="s">
        <v>376</v>
      </c>
      <c r="C635" s="144" t="s">
        <v>426</v>
      </c>
    </row>
    <row r="636" spans="1:3" x14ac:dyDescent="0.25">
      <c r="A636" s="145">
        <v>860</v>
      </c>
      <c r="B636" s="141" t="s">
        <v>376</v>
      </c>
      <c r="C636" s="144" t="s">
        <v>426</v>
      </c>
    </row>
    <row r="637" spans="1:3" x14ac:dyDescent="0.25">
      <c r="A637" s="145">
        <v>861</v>
      </c>
      <c r="B637" s="141" t="s">
        <v>376</v>
      </c>
      <c r="C637" s="144" t="s">
        <v>426</v>
      </c>
    </row>
    <row r="638" spans="1:3" x14ac:dyDescent="0.25">
      <c r="A638" s="145">
        <v>862</v>
      </c>
      <c r="B638" s="141" t="s">
        <v>376</v>
      </c>
      <c r="C638" s="144" t="s">
        <v>426</v>
      </c>
    </row>
    <row r="639" spans="1:3" x14ac:dyDescent="0.25">
      <c r="A639" s="145">
        <v>863</v>
      </c>
      <c r="B639" s="141" t="s">
        <v>376</v>
      </c>
      <c r="C639" s="144" t="s">
        <v>426</v>
      </c>
    </row>
    <row r="640" spans="1:3" x14ac:dyDescent="0.25">
      <c r="A640" s="145">
        <v>864</v>
      </c>
      <c r="B640" s="141" t="s">
        <v>376</v>
      </c>
      <c r="C640" s="144" t="s">
        <v>426</v>
      </c>
    </row>
    <row r="641" spans="1:3" x14ac:dyDescent="0.25">
      <c r="A641" s="145">
        <v>865</v>
      </c>
      <c r="B641" s="141" t="s">
        <v>376</v>
      </c>
      <c r="C641" s="144" t="s">
        <v>426</v>
      </c>
    </row>
    <row r="642" spans="1:3" x14ac:dyDescent="0.25">
      <c r="A642" s="145">
        <v>866</v>
      </c>
      <c r="B642" s="141" t="s">
        <v>377</v>
      </c>
      <c r="C642" s="144" t="s">
        <v>427</v>
      </c>
    </row>
    <row r="643" spans="1:3" x14ac:dyDescent="0.25">
      <c r="A643" s="145">
        <v>867</v>
      </c>
      <c r="B643" s="141" t="s">
        <v>376</v>
      </c>
      <c r="C643" s="144" t="s">
        <v>426</v>
      </c>
    </row>
    <row r="644" spans="1:3" x14ac:dyDescent="0.25">
      <c r="A644" s="145">
        <v>868</v>
      </c>
      <c r="B644" s="141" t="s">
        <v>377</v>
      </c>
      <c r="C644" s="144" t="s">
        <v>427</v>
      </c>
    </row>
    <row r="645" spans="1:3" x14ac:dyDescent="0.25">
      <c r="A645" s="145">
        <v>869</v>
      </c>
      <c r="B645" s="141" t="s">
        <v>376</v>
      </c>
      <c r="C645" s="144" t="s">
        <v>426</v>
      </c>
    </row>
    <row r="646" spans="1:3" x14ac:dyDescent="0.25">
      <c r="A646" s="145">
        <v>870</v>
      </c>
      <c r="B646" s="141" t="s">
        <v>377</v>
      </c>
      <c r="C646" s="144" t="s">
        <v>427</v>
      </c>
    </row>
    <row r="647" spans="1:3" x14ac:dyDescent="0.25">
      <c r="A647" s="145">
        <v>871</v>
      </c>
      <c r="B647" s="141" t="s">
        <v>376</v>
      </c>
      <c r="C647" s="144" t="s">
        <v>426</v>
      </c>
    </row>
    <row r="648" spans="1:3" x14ac:dyDescent="0.25">
      <c r="A648" s="145">
        <v>872</v>
      </c>
      <c r="B648" s="141" t="s">
        <v>377</v>
      </c>
      <c r="C648" s="144" t="s">
        <v>427</v>
      </c>
    </row>
    <row r="649" spans="1:3" x14ac:dyDescent="0.25">
      <c r="A649" s="145">
        <v>873</v>
      </c>
      <c r="B649" s="141" t="s">
        <v>376</v>
      </c>
      <c r="C649" s="144" t="s">
        <v>426</v>
      </c>
    </row>
    <row r="650" spans="1:3" x14ac:dyDescent="0.25">
      <c r="A650" s="145">
        <v>874</v>
      </c>
      <c r="B650" s="141" t="s">
        <v>377</v>
      </c>
      <c r="C650" s="144" t="s">
        <v>427</v>
      </c>
    </row>
    <row r="651" spans="1:3" x14ac:dyDescent="0.25">
      <c r="A651" s="145">
        <v>875</v>
      </c>
      <c r="B651" s="141" t="s">
        <v>376</v>
      </c>
      <c r="C651" s="144" t="s">
        <v>426</v>
      </c>
    </row>
    <row r="652" spans="1:3" x14ac:dyDescent="0.25">
      <c r="A652" s="145">
        <v>876</v>
      </c>
      <c r="B652" s="141" t="s">
        <v>377</v>
      </c>
      <c r="C652" s="144" t="s">
        <v>427</v>
      </c>
    </row>
    <row r="653" spans="1:3" x14ac:dyDescent="0.25">
      <c r="A653" s="145">
        <v>877</v>
      </c>
      <c r="B653" s="141" t="s">
        <v>376</v>
      </c>
      <c r="C653" s="144" t="s">
        <v>426</v>
      </c>
    </row>
    <row r="654" spans="1:3" x14ac:dyDescent="0.25">
      <c r="A654" s="145">
        <v>878</v>
      </c>
      <c r="B654" s="141" t="s">
        <v>377</v>
      </c>
      <c r="C654" s="144" t="s">
        <v>427</v>
      </c>
    </row>
    <row r="655" spans="1:3" x14ac:dyDescent="0.25">
      <c r="A655" s="145">
        <v>879</v>
      </c>
      <c r="B655" s="141" t="s">
        <v>376</v>
      </c>
      <c r="C655" s="144" t="s">
        <v>426</v>
      </c>
    </row>
    <row r="656" spans="1:3" x14ac:dyDescent="0.25">
      <c r="A656" s="145">
        <v>880</v>
      </c>
      <c r="B656" s="141" t="s">
        <v>377</v>
      </c>
      <c r="C656" s="144" t="s">
        <v>427</v>
      </c>
    </row>
    <row r="657" spans="1:3" x14ac:dyDescent="0.25">
      <c r="A657" s="145">
        <v>881</v>
      </c>
      <c r="B657" s="141" t="s">
        <v>376</v>
      </c>
      <c r="C657" s="144" t="s">
        <v>426</v>
      </c>
    </row>
    <row r="658" spans="1:3" x14ac:dyDescent="0.25">
      <c r="A658" s="145">
        <v>882</v>
      </c>
      <c r="B658" s="141" t="s">
        <v>377</v>
      </c>
      <c r="C658" s="144" t="s">
        <v>427</v>
      </c>
    </row>
    <row r="659" spans="1:3" x14ac:dyDescent="0.25">
      <c r="A659" s="145">
        <v>883</v>
      </c>
      <c r="B659" s="141" t="s">
        <v>376</v>
      </c>
      <c r="C659" s="144" t="s">
        <v>426</v>
      </c>
    </row>
    <row r="660" spans="1:3" x14ac:dyDescent="0.25">
      <c r="A660" s="145">
        <v>884</v>
      </c>
      <c r="B660" s="141" t="s">
        <v>377</v>
      </c>
      <c r="C660" s="144" t="s">
        <v>427</v>
      </c>
    </row>
    <row r="661" spans="1:3" x14ac:dyDescent="0.25">
      <c r="A661" s="145">
        <v>885</v>
      </c>
      <c r="B661" s="141" t="s">
        <v>376</v>
      </c>
      <c r="C661" s="144" t="s">
        <v>426</v>
      </c>
    </row>
    <row r="662" spans="1:3" x14ac:dyDescent="0.25">
      <c r="A662" s="145">
        <v>886</v>
      </c>
      <c r="B662" s="141" t="s">
        <v>377</v>
      </c>
      <c r="C662" s="144" t="s">
        <v>427</v>
      </c>
    </row>
    <row r="663" spans="1:3" x14ac:dyDescent="0.25">
      <c r="A663" s="145">
        <v>887</v>
      </c>
      <c r="B663" s="141" t="s">
        <v>376</v>
      </c>
      <c r="C663" s="144" t="s">
        <v>426</v>
      </c>
    </row>
    <row r="664" spans="1:3" x14ac:dyDescent="0.25">
      <c r="A664" s="145">
        <v>888</v>
      </c>
      <c r="B664" s="141" t="s">
        <v>377</v>
      </c>
      <c r="C664" s="144" t="s">
        <v>427</v>
      </c>
    </row>
    <row r="665" spans="1:3" x14ac:dyDescent="0.25">
      <c r="A665" s="145">
        <v>889</v>
      </c>
      <c r="B665" s="141" t="s">
        <v>376</v>
      </c>
      <c r="C665" s="144" t="s">
        <v>426</v>
      </c>
    </row>
    <row r="666" spans="1:3" x14ac:dyDescent="0.25">
      <c r="A666" s="145">
        <v>890</v>
      </c>
      <c r="B666" s="141" t="s">
        <v>377</v>
      </c>
      <c r="C666" s="144" t="s">
        <v>427</v>
      </c>
    </row>
    <row r="667" spans="1:3" x14ac:dyDescent="0.25">
      <c r="A667" s="145">
        <v>891</v>
      </c>
      <c r="B667" s="141" t="s">
        <v>377</v>
      </c>
      <c r="C667" s="144" t="s">
        <v>427</v>
      </c>
    </row>
    <row r="668" spans="1:3" x14ac:dyDescent="0.25">
      <c r="A668" s="145">
        <v>892</v>
      </c>
      <c r="B668" s="141" t="s">
        <v>377</v>
      </c>
      <c r="C668" s="144" t="s">
        <v>427</v>
      </c>
    </row>
    <row r="669" spans="1:3" x14ac:dyDescent="0.25">
      <c r="A669" s="145">
        <v>893</v>
      </c>
      <c r="B669" s="141" t="s">
        <v>377</v>
      </c>
      <c r="C669" s="144" t="s">
        <v>427</v>
      </c>
    </row>
    <row r="670" spans="1:3" x14ac:dyDescent="0.25">
      <c r="A670" s="145">
        <v>894</v>
      </c>
      <c r="B670" s="141" t="s">
        <v>335</v>
      </c>
      <c r="C670" s="144" t="s">
        <v>427</v>
      </c>
    </row>
    <row r="671" spans="1:3" x14ac:dyDescent="0.25">
      <c r="A671" s="145">
        <v>895</v>
      </c>
      <c r="B671" s="141" t="s">
        <v>335</v>
      </c>
      <c r="C671" s="144" t="s">
        <v>427</v>
      </c>
    </row>
    <row r="672" spans="1:3" x14ac:dyDescent="0.25">
      <c r="A672" s="145">
        <v>896</v>
      </c>
      <c r="B672" s="141" t="s">
        <v>335</v>
      </c>
      <c r="C672" s="144" t="s">
        <v>427</v>
      </c>
    </row>
    <row r="673" spans="1:3" x14ac:dyDescent="0.25">
      <c r="A673" s="145">
        <v>897</v>
      </c>
      <c r="B673" s="141" t="s">
        <v>377</v>
      </c>
      <c r="C673" s="144" t="s">
        <v>427</v>
      </c>
    </row>
    <row r="674" spans="1:3" x14ac:dyDescent="0.25">
      <c r="A674" s="145">
        <v>898</v>
      </c>
      <c r="B674" s="141" t="s">
        <v>377</v>
      </c>
      <c r="C674" s="144" t="s">
        <v>427</v>
      </c>
    </row>
    <row r="675" spans="1:3" x14ac:dyDescent="0.25">
      <c r="A675" s="145">
        <v>899</v>
      </c>
      <c r="B675" s="141" t="s">
        <v>378</v>
      </c>
      <c r="C675" s="144" t="s">
        <v>427</v>
      </c>
    </row>
    <row r="676" spans="1:3" x14ac:dyDescent="0.25">
      <c r="A676" s="145">
        <v>900</v>
      </c>
      <c r="B676" s="141" t="s">
        <v>378</v>
      </c>
      <c r="C676" s="144" t="s">
        <v>427</v>
      </c>
    </row>
    <row r="677" spans="1:3" x14ac:dyDescent="0.25">
      <c r="A677" s="145">
        <v>901</v>
      </c>
      <c r="B677" s="141" t="s">
        <v>378</v>
      </c>
      <c r="C677" s="144" t="s">
        <v>427</v>
      </c>
    </row>
    <row r="678" spans="1:3" x14ac:dyDescent="0.25">
      <c r="A678" s="145">
        <v>902</v>
      </c>
      <c r="B678" s="141" t="s">
        <v>378</v>
      </c>
      <c r="C678" s="144" t="s">
        <v>427</v>
      </c>
    </row>
    <row r="679" spans="1:3" x14ac:dyDescent="0.25">
      <c r="A679" s="145">
        <v>903</v>
      </c>
      <c r="B679" s="141" t="s">
        <v>378</v>
      </c>
      <c r="C679" s="144" t="s">
        <v>427</v>
      </c>
    </row>
    <row r="680" spans="1:3" x14ac:dyDescent="0.25">
      <c r="A680" s="145">
        <v>904</v>
      </c>
      <c r="B680" s="141" t="s">
        <v>379</v>
      </c>
      <c r="C680" s="144" t="s">
        <v>427</v>
      </c>
    </row>
    <row r="681" spans="1:3" x14ac:dyDescent="0.25">
      <c r="A681" s="145">
        <v>905</v>
      </c>
      <c r="B681" s="141" t="s">
        <v>379</v>
      </c>
      <c r="C681" s="144" t="s">
        <v>427</v>
      </c>
    </row>
    <row r="682" spans="1:3" x14ac:dyDescent="0.25">
      <c r="A682" s="145">
        <v>906</v>
      </c>
      <c r="B682" s="141" t="s">
        <v>379</v>
      </c>
      <c r="C682" s="144" t="s">
        <v>427</v>
      </c>
    </row>
    <row r="683" spans="1:3" x14ac:dyDescent="0.25">
      <c r="A683" s="145">
        <v>907</v>
      </c>
      <c r="B683" s="141" t="s">
        <v>380</v>
      </c>
      <c r="C683" s="144" t="s">
        <v>427</v>
      </c>
    </row>
    <row r="684" spans="1:3" x14ac:dyDescent="0.25">
      <c r="A684" s="145">
        <v>908</v>
      </c>
      <c r="B684" s="141" t="s">
        <v>380</v>
      </c>
      <c r="C684" s="144" t="s">
        <v>427</v>
      </c>
    </row>
    <row r="685" spans="1:3" x14ac:dyDescent="0.25">
      <c r="A685" s="145">
        <v>909</v>
      </c>
      <c r="B685" s="141" t="s">
        <v>380</v>
      </c>
      <c r="C685" s="144" t="s">
        <v>427</v>
      </c>
    </row>
    <row r="686" spans="1:3" x14ac:dyDescent="0.25">
      <c r="A686" s="145">
        <v>910</v>
      </c>
      <c r="B686" s="141" t="s">
        <v>380</v>
      </c>
      <c r="C686" s="144" t="s">
        <v>427</v>
      </c>
    </row>
    <row r="687" spans="1:3" x14ac:dyDescent="0.25">
      <c r="A687" s="145">
        <v>911</v>
      </c>
      <c r="B687" s="141" t="s">
        <v>380</v>
      </c>
      <c r="C687" s="144" t="s">
        <v>427</v>
      </c>
    </row>
    <row r="688" spans="1:3" x14ac:dyDescent="0.25">
      <c r="A688" s="145">
        <v>912</v>
      </c>
      <c r="B688" s="141" t="s">
        <v>380</v>
      </c>
      <c r="C688" s="144" t="s">
        <v>427</v>
      </c>
    </row>
    <row r="689" spans="1:3" x14ac:dyDescent="0.25">
      <c r="A689" s="145">
        <v>913</v>
      </c>
      <c r="B689" s="141" t="s">
        <v>380</v>
      </c>
      <c r="C689" s="144" t="s">
        <v>427</v>
      </c>
    </row>
    <row r="690" spans="1:3" x14ac:dyDescent="0.25">
      <c r="A690" s="145">
        <v>914</v>
      </c>
      <c r="B690" s="141" t="s">
        <v>381</v>
      </c>
      <c r="C690" s="144" t="s">
        <v>426</v>
      </c>
    </row>
    <row r="691" spans="1:3" x14ac:dyDescent="0.25">
      <c r="A691" s="145">
        <v>915</v>
      </c>
      <c r="B691" s="141" t="s">
        <v>335</v>
      </c>
      <c r="C691" s="144" t="s">
        <v>426</v>
      </c>
    </row>
    <row r="692" spans="1:3" x14ac:dyDescent="0.25">
      <c r="A692" s="145">
        <v>916</v>
      </c>
      <c r="B692" s="141" t="s">
        <v>335</v>
      </c>
      <c r="C692" s="144" t="s">
        <v>426</v>
      </c>
    </row>
    <row r="693" spans="1:3" x14ac:dyDescent="0.25">
      <c r="A693" s="145">
        <v>917</v>
      </c>
      <c r="B693" s="141" t="s">
        <v>335</v>
      </c>
      <c r="C693" s="144" t="s">
        <v>426</v>
      </c>
    </row>
    <row r="694" spans="1:3" x14ac:dyDescent="0.25">
      <c r="A694" s="145">
        <v>918</v>
      </c>
      <c r="B694" s="141" t="s">
        <v>271</v>
      </c>
      <c r="C694" s="144" t="s">
        <v>426</v>
      </c>
    </row>
    <row r="695" spans="1:3" x14ac:dyDescent="0.25">
      <c r="A695" s="145">
        <v>919</v>
      </c>
      <c r="B695" s="141" t="s">
        <v>382</v>
      </c>
      <c r="C695" s="144" t="s">
        <v>426</v>
      </c>
    </row>
    <row r="696" spans="1:3" x14ac:dyDescent="0.25">
      <c r="A696" s="145">
        <v>920</v>
      </c>
      <c r="B696" s="141" t="s">
        <v>382</v>
      </c>
      <c r="C696" s="144" t="s">
        <v>426</v>
      </c>
    </row>
    <row r="697" spans="1:3" x14ac:dyDescent="0.25">
      <c r="A697" s="145">
        <v>922</v>
      </c>
      <c r="B697" s="141" t="s">
        <v>294</v>
      </c>
      <c r="C697" s="144" t="s">
        <v>426</v>
      </c>
    </row>
    <row r="698" spans="1:3" x14ac:dyDescent="0.25">
      <c r="A698" s="145">
        <v>923</v>
      </c>
      <c r="B698" s="141" t="s">
        <v>294</v>
      </c>
      <c r="C698" s="144" t="s">
        <v>426</v>
      </c>
    </row>
    <row r="699" spans="1:3" x14ac:dyDescent="0.25">
      <c r="A699" s="145">
        <v>924</v>
      </c>
      <c r="B699" s="141" t="s">
        <v>294</v>
      </c>
      <c r="C699" s="144" t="s">
        <v>426</v>
      </c>
    </row>
    <row r="700" spans="1:3" x14ac:dyDescent="0.25">
      <c r="A700" s="145">
        <v>925</v>
      </c>
      <c r="B700" s="141" t="s">
        <v>383</v>
      </c>
      <c r="C700" s="144" t="s">
        <v>422</v>
      </c>
    </row>
    <row r="701" spans="1:3" x14ac:dyDescent="0.25">
      <c r="A701" s="145">
        <v>926</v>
      </c>
      <c r="B701" s="141" t="s">
        <v>324</v>
      </c>
      <c r="C701" s="144" t="s">
        <v>422</v>
      </c>
    </row>
    <row r="702" spans="1:3" x14ac:dyDescent="0.25">
      <c r="A702" s="145">
        <v>927</v>
      </c>
      <c r="B702" s="141" t="s">
        <v>326</v>
      </c>
      <c r="C702" s="144" t="s">
        <v>422</v>
      </c>
    </row>
    <row r="703" spans="1:3" x14ac:dyDescent="0.25">
      <c r="A703" s="145">
        <v>928</v>
      </c>
      <c r="B703" s="141" t="s">
        <v>325</v>
      </c>
      <c r="C703" s="144" t="s">
        <v>422</v>
      </c>
    </row>
    <row r="704" spans="1:3" x14ac:dyDescent="0.25">
      <c r="A704" s="145">
        <v>929</v>
      </c>
      <c r="B704" s="141" t="s">
        <v>378</v>
      </c>
      <c r="C704" s="144" t="s">
        <v>427</v>
      </c>
    </row>
    <row r="705" spans="1:3" x14ac:dyDescent="0.25">
      <c r="A705" s="145">
        <v>930</v>
      </c>
      <c r="B705" s="141" t="s">
        <v>378</v>
      </c>
      <c r="C705" s="144" t="s">
        <v>427</v>
      </c>
    </row>
    <row r="706" spans="1:3" x14ac:dyDescent="0.25">
      <c r="A706" s="145">
        <v>931</v>
      </c>
      <c r="B706" s="141" t="s">
        <v>378</v>
      </c>
      <c r="C706" s="144" t="s">
        <v>427</v>
      </c>
    </row>
    <row r="707" spans="1:3" x14ac:dyDescent="0.25">
      <c r="A707" s="145">
        <v>932</v>
      </c>
      <c r="B707" s="141" t="s">
        <v>384</v>
      </c>
      <c r="C707" s="144" t="s">
        <v>426</v>
      </c>
    </row>
    <row r="708" spans="1:3" x14ac:dyDescent="0.25">
      <c r="A708" s="145">
        <v>933</v>
      </c>
      <c r="B708" s="141" t="s">
        <v>376</v>
      </c>
      <c r="C708" s="144" t="s">
        <v>426</v>
      </c>
    </row>
    <row r="709" spans="1:3" x14ac:dyDescent="0.25">
      <c r="A709" s="145">
        <v>934</v>
      </c>
      <c r="B709" s="141" t="s">
        <v>377</v>
      </c>
      <c r="C709" s="144" t="s">
        <v>427</v>
      </c>
    </row>
    <row r="710" spans="1:3" x14ac:dyDescent="0.25">
      <c r="A710" s="145">
        <v>935</v>
      </c>
      <c r="B710" s="141" t="s">
        <v>385</v>
      </c>
      <c r="C710" s="144" t="s">
        <v>426</v>
      </c>
    </row>
    <row r="711" spans="1:3" x14ac:dyDescent="0.25">
      <c r="A711" s="145">
        <v>936</v>
      </c>
      <c r="B711" s="141" t="s">
        <v>385</v>
      </c>
      <c r="C711" s="144" t="s">
        <v>426</v>
      </c>
    </row>
    <row r="712" spans="1:3" x14ac:dyDescent="0.25">
      <c r="A712" s="145">
        <v>937</v>
      </c>
      <c r="B712" s="141" t="s">
        <v>385</v>
      </c>
      <c r="C712" s="144" t="s">
        <v>426</v>
      </c>
    </row>
    <row r="713" spans="1:3" x14ac:dyDescent="0.25">
      <c r="A713" s="145">
        <v>938</v>
      </c>
      <c r="B713" s="141" t="s">
        <v>385</v>
      </c>
      <c r="C713" s="144" t="s">
        <v>426</v>
      </c>
    </row>
    <row r="714" spans="1:3" x14ac:dyDescent="0.25">
      <c r="A714" s="145">
        <v>939</v>
      </c>
      <c r="B714" s="141" t="s">
        <v>385</v>
      </c>
      <c r="C714" s="144" t="s">
        <v>426</v>
      </c>
    </row>
    <row r="715" spans="1:3" x14ac:dyDescent="0.25">
      <c r="A715" s="145">
        <v>940</v>
      </c>
      <c r="B715" s="141" t="s">
        <v>386</v>
      </c>
      <c r="C715" s="144" t="s">
        <v>423</v>
      </c>
    </row>
    <row r="716" spans="1:3" x14ac:dyDescent="0.25">
      <c r="A716" s="145">
        <v>941</v>
      </c>
      <c r="B716" s="141" t="s">
        <v>387</v>
      </c>
      <c r="C716" s="144" t="s">
        <v>423</v>
      </c>
    </row>
    <row r="717" spans="1:3" x14ac:dyDescent="0.25">
      <c r="A717" s="145">
        <v>942</v>
      </c>
      <c r="B717" s="141" t="s">
        <v>240</v>
      </c>
      <c r="C717" s="144" t="s">
        <v>426</v>
      </c>
    </row>
    <row r="718" spans="1:3" x14ac:dyDescent="0.25">
      <c r="A718" s="145">
        <v>943</v>
      </c>
      <c r="B718" s="141" t="s">
        <v>231</v>
      </c>
      <c r="C718" s="144" t="s">
        <v>426</v>
      </c>
    </row>
    <row r="719" spans="1:3" x14ac:dyDescent="0.25">
      <c r="A719" s="145">
        <v>944</v>
      </c>
      <c r="B719" s="141" t="s">
        <v>231</v>
      </c>
      <c r="C719" s="144" t="s">
        <v>426</v>
      </c>
    </row>
    <row r="720" spans="1:3" x14ac:dyDescent="0.25">
      <c r="A720" s="145">
        <v>945</v>
      </c>
      <c r="B720" s="141" t="s">
        <v>231</v>
      </c>
      <c r="C720" s="144" t="s">
        <v>426</v>
      </c>
    </row>
    <row r="721" spans="1:3" x14ac:dyDescent="0.25">
      <c r="A721" s="145">
        <v>946</v>
      </c>
      <c r="B721" s="141" t="s">
        <v>231</v>
      </c>
      <c r="C721" s="144" t="s">
        <v>426</v>
      </c>
    </row>
    <row r="722" spans="1:3" x14ac:dyDescent="0.25">
      <c r="A722" s="145">
        <v>947</v>
      </c>
      <c r="B722" s="141" t="s">
        <v>388</v>
      </c>
      <c r="C722" s="144" t="s">
        <v>426</v>
      </c>
    </row>
    <row r="723" spans="1:3" x14ac:dyDescent="0.25">
      <c r="A723" s="145">
        <v>948</v>
      </c>
      <c r="B723" s="141" t="s">
        <v>389</v>
      </c>
      <c r="C723" s="144" t="s">
        <v>426</v>
      </c>
    </row>
    <row r="724" spans="1:3" x14ac:dyDescent="0.25">
      <c r="A724" s="145">
        <v>949</v>
      </c>
      <c r="B724" s="141" t="s">
        <v>390</v>
      </c>
      <c r="C724" s="144" t="s">
        <v>426</v>
      </c>
    </row>
    <row r="725" spans="1:3" x14ac:dyDescent="0.25">
      <c r="A725" s="145">
        <v>950</v>
      </c>
      <c r="B725" s="141" t="s">
        <v>391</v>
      </c>
      <c r="C725" s="144" t="s">
        <v>427</v>
      </c>
    </row>
    <row r="726" spans="1:3" x14ac:dyDescent="0.25">
      <c r="A726" s="145">
        <v>951</v>
      </c>
      <c r="B726" s="141" t="s">
        <v>392</v>
      </c>
      <c r="C726" s="144" t="s">
        <v>427</v>
      </c>
    </row>
    <row r="727" spans="1:3" x14ac:dyDescent="0.25">
      <c r="A727" s="145">
        <v>952</v>
      </c>
      <c r="B727" s="141" t="s">
        <v>393</v>
      </c>
      <c r="C727" s="144" t="s">
        <v>426</v>
      </c>
    </row>
    <row r="728" spans="1:3" x14ac:dyDescent="0.25">
      <c r="A728" s="145">
        <v>953</v>
      </c>
      <c r="B728" s="141" t="s">
        <v>394</v>
      </c>
      <c r="C728" s="144" t="s">
        <v>426</v>
      </c>
    </row>
    <row r="729" spans="1:3" x14ac:dyDescent="0.25">
      <c r="A729" s="145">
        <v>954</v>
      </c>
      <c r="B729" s="141" t="s">
        <v>395</v>
      </c>
      <c r="C729" s="144" t="s">
        <v>426</v>
      </c>
    </row>
    <row r="730" spans="1:3" x14ac:dyDescent="0.25">
      <c r="A730" s="145">
        <v>955</v>
      </c>
      <c r="B730" s="141" t="s">
        <v>396</v>
      </c>
      <c r="C730" s="144" t="s">
        <v>426</v>
      </c>
    </row>
    <row r="731" spans="1:3" x14ac:dyDescent="0.25">
      <c r="A731" s="145">
        <v>956</v>
      </c>
      <c r="B731" s="141" t="s">
        <v>397</v>
      </c>
      <c r="C731" s="144" t="s">
        <v>426</v>
      </c>
    </row>
    <row r="732" spans="1:3" x14ac:dyDescent="0.25">
      <c r="A732" s="145">
        <v>957</v>
      </c>
      <c r="B732" s="141" t="s">
        <v>398</v>
      </c>
      <c r="C732" s="144" t="s">
        <v>426</v>
      </c>
    </row>
    <row r="733" spans="1:3" x14ac:dyDescent="0.25">
      <c r="A733" s="145">
        <v>958</v>
      </c>
      <c r="B733" s="141" t="s">
        <v>399</v>
      </c>
      <c r="C733" s="144" t="s">
        <v>426</v>
      </c>
    </row>
    <row r="734" spans="1:3" x14ac:dyDescent="0.25">
      <c r="A734" s="145">
        <v>959</v>
      </c>
      <c r="B734" s="141" t="s">
        <v>400</v>
      </c>
      <c r="C734" s="144" t="s">
        <v>426</v>
      </c>
    </row>
    <row r="735" spans="1:3" x14ac:dyDescent="0.25">
      <c r="A735" s="145">
        <v>960</v>
      </c>
      <c r="B735" s="141" t="s">
        <v>401</v>
      </c>
      <c r="C735" s="144" t="s">
        <v>426</v>
      </c>
    </row>
    <row r="736" spans="1:3" x14ac:dyDescent="0.25">
      <c r="A736" s="145">
        <v>961</v>
      </c>
      <c r="B736" s="141" t="s">
        <v>402</v>
      </c>
      <c r="C736" s="144" t="s">
        <v>426</v>
      </c>
    </row>
    <row r="737" spans="1:3" x14ac:dyDescent="0.25">
      <c r="A737" s="145">
        <v>962</v>
      </c>
      <c r="B737" s="141" t="s">
        <v>403</v>
      </c>
      <c r="C737" s="144" t="s">
        <v>426</v>
      </c>
    </row>
    <row r="738" spans="1:3" x14ac:dyDescent="0.25">
      <c r="A738" s="145">
        <v>963</v>
      </c>
      <c r="B738" s="141" t="s">
        <v>404</v>
      </c>
      <c r="C738" s="144" t="s">
        <v>426</v>
      </c>
    </row>
    <row r="739" spans="1:3" x14ac:dyDescent="0.25">
      <c r="A739" s="145">
        <v>964</v>
      </c>
      <c r="B739" s="141" t="s">
        <v>405</v>
      </c>
      <c r="C739" s="144" t="s">
        <v>426</v>
      </c>
    </row>
    <row r="740" spans="1:3" x14ac:dyDescent="0.25">
      <c r="A740" s="145">
        <v>965</v>
      </c>
      <c r="B740" s="141" t="s">
        <v>406</v>
      </c>
      <c r="C740" s="144" t="s">
        <v>426</v>
      </c>
    </row>
    <row r="741" spans="1:3" x14ac:dyDescent="0.25">
      <c r="A741" s="145">
        <v>966</v>
      </c>
      <c r="B741" s="141" t="s">
        <v>251</v>
      </c>
      <c r="C741" s="144" t="s">
        <v>427</v>
      </c>
    </row>
    <row r="742" spans="1:3" x14ac:dyDescent="0.25">
      <c r="A742" s="145">
        <v>967</v>
      </c>
      <c r="B742" s="141" t="s">
        <v>263</v>
      </c>
      <c r="C742" s="144" t="s">
        <v>426</v>
      </c>
    </row>
    <row r="743" spans="1:3" x14ac:dyDescent="0.25">
      <c r="A743" s="145">
        <v>968</v>
      </c>
      <c r="B743" s="141" t="s">
        <v>263</v>
      </c>
      <c r="C743" s="144" t="s">
        <v>426</v>
      </c>
    </row>
    <row r="744" spans="1:3" x14ac:dyDescent="0.25">
      <c r="A744" s="145">
        <v>969</v>
      </c>
      <c r="B744" s="141" t="s">
        <v>406</v>
      </c>
      <c r="C744" s="144" t="s">
        <v>426</v>
      </c>
    </row>
    <row r="745" spans="1:3" x14ac:dyDescent="0.25">
      <c r="A745" s="145">
        <v>970</v>
      </c>
      <c r="B745" s="141" t="s">
        <v>219</v>
      </c>
      <c r="C745" s="144" t="s">
        <v>426</v>
      </c>
    </row>
    <row r="746" spans="1:3" x14ac:dyDescent="0.25">
      <c r="A746" s="145">
        <v>971</v>
      </c>
      <c r="B746" s="141" t="s">
        <v>407</v>
      </c>
      <c r="C746" s="144" t="s">
        <v>426</v>
      </c>
    </row>
    <row r="747" spans="1:3" x14ac:dyDescent="0.25">
      <c r="A747" s="145">
        <v>972</v>
      </c>
      <c r="B747" s="141" t="s">
        <v>408</v>
      </c>
      <c r="C747" s="144" t="s">
        <v>426</v>
      </c>
    </row>
    <row r="748" spans="1:3" x14ac:dyDescent="0.25">
      <c r="A748" s="145">
        <v>973</v>
      </c>
      <c r="B748" s="141" t="s">
        <v>261</v>
      </c>
      <c r="C748" s="144" t="s">
        <v>426</v>
      </c>
    </row>
    <row r="749" spans="1:3" x14ac:dyDescent="0.25">
      <c r="A749" s="145">
        <v>974</v>
      </c>
      <c r="B749" s="141" t="s">
        <v>287</v>
      </c>
      <c r="C749" s="144" t="s">
        <v>426</v>
      </c>
    </row>
    <row r="750" spans="1:3" x14ac:dyDescent="0.25">
      <c r="A750" s="145">
        <v>975</v>
      </c>
      <c r="B750" s="141" t="s">
        <v>409</v>
      </c>
      <c r="C750" s="144" t="s">
        <v>426</v>
      </c>
    </row>
    <row r="751" spans="1:3" x14ac:dyDescent="0.25">
      <c r="A751" s="145">
        <v>976</v>
      </c>
      <c r="B751" s="141" t="s">
        <v>410</v>
      </c>
      <c r="C751" s="144" t="s">
        <v>426</v>
      </c>
    </row>
    <row r="752" spans="1:3" x14ac:dyDescent="0.25">
      <c r="A752" s="145">
        <v>978</v>
      </c>
      <c r="B752" s="141" t="s">
        <v>245</v>
      </c>
      <c r="C752" s="144" t="s">
        <v>427</v>
      </c>
    </row>
    <row r="753" spans="1:3" x14ac:dyDescent="0.25">
      <c r="A753" s="145">
        <v>979</v>
      </c>
      <c r="B753" s="141" t="s">
        <v>284</v>
      </c>
      <c r="C753" s="144" t="s">
        <v>427</v>
      </c>
    </row>
    <row r="754" spans="1:3" x14ac:dyDescent="0.25">
      <c r="A754" s="145">
        <v>980</v>
      </c>
      <c r="B754" s="141" t="s">
        <v>411</v>
      </c>
      <c r="C754" s="144" t="s">
        <v>426</v>
      </c>
    </row>
    <row r="755" spans="1:3" x14ac:dyDescent="0.25">
      <c r="A755" s="145">
        <v>981</v>
      </c>
      <c r="B755" s="141" t="s">
        <v>412</v>
      </c>
      <c r="C755" s="144" t="s">
        <v>427</v>
      </c>
    </row>
    <row r="756" spans="1:3" x14ac:dyDescent="0.25">
      <c r="A756" s="145">
        <v>982</v>
      </c>
      <c r="B756" s="141" t="s">
        <v>413</v>
      </c>
      <c r="C756" s="144" t="s">
        <v>426</v>
      </c>
    </row>
    <row r="757" spans="1:3" x14ac:dyDescent="0.25">
      <c r="A757" s="145">
        <v>983</v>
      </c>
      <c r="B757" s="141" t="s">
        <v>414</v>
      </c>
      <c r="C757" s="144" t="s">
        <v>426</v>
      </c>
    </row>
    <row r="758" spans="1:3" x14ac:dyDescent="0.25">
      <c r="A758" s="145">
        <v>984</v>
      </c>
      <c r="B758" s="141" t="s">
        <v>415</v>
      </c>
      <c r="C758" s="144" t="s">
        <v>426</v>
      </c>
    </row>
    <row r="759" spans="1:3" x14ac:dyDescent="0.25">
      <c r="A759" s="145">
        <v>985</v>
      </c>
      <c r="B759" s="141" t="s">
        <v>416</v>
      </c>
      <c r="C759" s="144" t="s">
        <v>426</v>
      </c>
    </row>
    <row r="760" spans="1:3" x14ac:dyDescent="0.25">
      <c r="A760" s="145">
        <v>989</v>
      </c>
      <c r="B760" s="141" t="s">
        <v>300</v>
      </c>
      <c r="C760" s="144" t="s">
        <v>426</v>
      </c>
    </row>
    <row r="761" spans="1:3" x14ac:dyDescent="0.25">
      <c r="A761" s="145">
        <v>990</v>
      </c>
      <c r="B761" s="141" t="s">
        <v>301</v>
      </c>
      <c r="C761" s="144" t="s">
        <v>427</v>
      </c>
    </row>
    <row r="762" spans="1:3" x14ac:dyDescent="0.25">
      <c r="A762" s="145">
        <v>991</v>
      </c>
      <c r="B762" s="141" t="s">
        <v>251</v>
      </c>
      <c r="C762" s="144" t="s">
        <v>427</v>
      </c>
    </row>
    <row r="763" spans="1:3" x14ac:dyDescent="0.25">
      <c r="A763" s="145">
        <v>996</v>
      </c>
      <c r="B763" s="141" t="s">
        <v>330</v>
      </c>
      <c r="C763" s="144" t="s">
        <v>426</v>
      </c>
    </row>
    <row r="764" spans="1:3" x14ac:dyDescent="0.25">
      <c r="A764" s="145">
        <v>997</v>
      </c>
      <c r="B764" s="141" t="s">
        <v>417</v>
      </c>
      <c r="C764" s="144" t="s">
        <v>426</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38" t="s">
        <v>28</v>
      </c>
      <c r="B1" s="138"/>
    </row>
    <row r="2" spans="1:6" ht="36.75" customHeight="1" x14ac:dyDescent="0.25">
      <c r="A2" s="202" t="str">
        <f>Overview!B4&amp; " - Effective from "&amp;Overview!C4&amp;" - "&amp;Overview!E4&amp;" Residual Charging Bands"</f>
        <v>Energy Assets Networks Limited - GSP_G - Effective from 2025/26 - Final Residual Charging Bands</v>
      </c>
      <c r="B2" s="203"/>
      <c r="C2" s="203"/>
      <c r="D2" s="203"/>
      <c r="E2" s="203"/>
      <c r="F2" s="203"/>
    </row>
    <row r="4" spans="1:6" ht="26" x14ac:dyDescent="0.25">
      <c r="A4" s="160" t="s">
        <v>604</v>
      </c>
      <c r="B4" s="160" t="s">
        <v>600</v>
      </c>
      <c r="C4" s="160" t="s">
        <v>607</v>
      </c>
      <c r="D4" s="160" t="s">
        <v>611</v>
      </c>
      <c r="E4" s="160" t="s">
        <v>612</v>
      </c>
      <c r="F4" s="20" t="s">
        <v>614</v>
      </c>
    </row>
    <row r="5" spans="1:6" ht="14" x14ac:dyDescent="0.25">
      <c r="A5" s="161" t="s">
        <v>155</v>
      </c>
      <c r="B5" s="162" t="s">
        <v>602</v>
      </c>
      <c r="C5" s="162" t="s">
        <v>603</v>
      </c>
      <c r="D5" s="167" t="s">
        <v>603</v>
      </c>
      <c r="E5" s="167" t="s">
        <v>603</v>
      </c>
      <c r="F5" s="166">
        <v>8.5814164732975229</v>
      </c>
    </row>
    <row r="6" spans="1:6" ht="14.25" customHeight="1" x14ac:dyDescent="0.25">
      <c r="A6" s="230" t="s">
        <v>615</v>
      </c>
      <c r="B6" s="162">
        <v>1</v>
      </c>
      <c r="C6" s="162" t="s">
        <v>608</v>
      </c>
      <c r="D6" s="168">
        <v>0</v>
      </c>
      <c r="E6" s="168">
        <v>3571</v>
      </c>
      <c r="F6" s="166">
        <v>13.619195346180557</v>
      </c>
    </row>
    <row r="7" spans="1:6" ht="14" x14ac:dyDescent="0.25">
      <c r="A7" s="231"/>
      <c r="B7" s="162">
        <v>2</v>
      </c>
      <c r="C7" s="162" t="s">
        <v>608</v>
      </c>
      <c r="D7" s="168">
        <v>3571</v>
      </c>
      <c r="E7" s="168">
        <v>12553</v>
      </c>
      <c r="F7" s="166">
        <v>21.01323944804167</v>
      </c>
    </row>
    <row r="8" spans="1:6" ht="14" x14ac:dyDescent="0.25">
      <c r="A8" s="231"/>
      <c r="B8" s="162">
        <v>3</v>
      </c>
      <c r="C8" s="162" t="s">
        <v>608</v>
      </c>
      <c r="D8" s="168">
        <v>12553</v>
      </c>
      <c r="E8" s="168">
        <v>25279</v>
      </c>
      <c r="F8" s="166">
        <v>45.876788052662491</v>
      </c>
    </row>
    <row r="9" spans="1:6" ht="14" x14ac:dyDescent="0.25">
      <c r="A9" s="232"/>
      <c r="B9" s="162">
        <v>4</v>
      </c>
      <c r="C9" s="162" t="s">
        <v>608</v>
      </c>
      <c r="D9" s="168">
        <v>25279</v>
      </c>
      <c r="E9" s="168" t="s">
        <v>610</v>
      </c>
      <c r="F9" s="166">
        <v>129.84457327406599</v>
      </c>
    </row>
    <row r="10" spans="1:6" ht="14" x14ac:dyDescent="0.25">
      <c r="A10" s="230" t="s">
        <v>618</v>
      </c>
      <c r="B10" s="162">
        <v>1</v>
      </c>
      <c r="C10" s="162" t="s">
        <v>609</v>
      </c>
      <c r="D10" s="168">
        <v>0</v>
      </c>
      <c r="E10" s="168">
        <v>80</v>
      </c>
      <c r="F10" s="166">
        <v>250.03453308152763</v>
      </c>
    </row>
    <row r="11" spans="1:6" ht="14" x14ac:dyDescent="0.25">
      <c r="A11" s="231"/>
      <c r="B11" s="162">
        <v>2</v>
      </c>
      <c r="C11" s="162" t="s">
        <v>609</v>
      </c>
      <c r="D11" s="168">
        <v>80</v>
      </c>
      <c r="E11" s="168">
        <v>150</v>
      </c>
      <c r="F11" s="166">
        <v>413.56260827895761</v>
      </c>
    </row>
    <row r="12" spans="1:6" ht="14" x14ac:dyDescent="0.25">
      <c r="A12" s="231"/>
      <c r="B12" s="162">
        <v>3</v>
      </c>
      <c r="C12" s="162" t="s">
        <v>609</v>
      </c>
      <c r="D12" s="168">
        <v>150</v>
      </c>
      <c r="E12" s="168">
        <v>231</v>
      </c>
      <c r="F12" s="166">
        <v>688.90508701464626</v>
      </c>
    </row>
    <row r="13" spans="1:6" ht="14" x14ac:dyDescent="0.25">
      <c r="A13" s="232"/>
      <c r="B13" s="162">
        <v>4</v>
      </c>
      <c r="C13" s="162" t="s">
        <v>609</v>
      </c>
      <c r="D13" s="168">
        <v>231</v>
      </c>
      <c r="E13" s="168" t="s">
        <v>610</v>
      </c>
      <c r="F13" s="166">
        <v>1509.9056423543982</v>
      </c>
    </row>
    <row r="14" spans="1:6" ht="14" x14ac:dyDescent="0.25">
      <c r="A14" s="230" t="s">
        <v>617</v>
      </c>
      <c r="B14" s="162">
        <v>1</v>
      </c>
      <c r="C14" s="162" t="s">
        <v>609</v>
      </c>
      <c r="D14" s="168">
        <v>0</v>
      </c>
      <c r="E14" s="168">
        <v>422</v>
      </c>
      <c r="F14" s="166">
        <v>1351.0972740603661</v>
      </c>
    </row>
    <row r="15" spans="1:6" ht="14" x14ac:dyDescent="0.25">
      <c r="A15" s="231"/>
      <c r="B15" s="162">
        <v>2</v>
      </c>
      <c r="C15" s="162" t="s">
        <v>609</v>
      </c>
      <c r="D15" s="168">
        <v>422</v>
      </c>
      <c r="E15" s="168">
        <v>1000</v>
      </c>
      <c r="F15" s="166">
        <v>3662.4933220993889</v>
      </c>
    </row>
    <row r="16" spans="1:6" ht="14" x14ac:dyDescent="0.25">
      <c r="A16" s="231"/>
      <c r="B16" s="162">
        <v>3</v>
      </c>
      <c r="C16" s="162" t="s">
        <v>609</v>
      </c>
      <c r="D16" s="168">
        <v>1000</v>
      </c>
      <c r="E16" s="168">
        <v>1800</v>
      </c>
      <c r="F16" s="166">
        <v>7669.3492062250371</v>
      </c>
    </row>
    <row r="17" spans="1:6" ht="14" x14ac:dyDescent="0.25">
      <c r="A17" s="232"/>
      <c r="B17" s="162">
        <v>4</v>
      </c>
      <c r="C17" s="162" t="s">
        <v>609</v>
      </c>
      <c r="D17" s="168">
        <v>1800</v>
      </c>
      <c r="E17" s="168" t="s">
        <v>610</v>
      </c>
      <c r="F17" s="166">
        <v>19464.423526567276</v>
      </c>
    </row>
    <row r="18" spans="1:6" ht="14" x14ac:dyDescent="0.25">
      <c r="A18" s="233" t="s">
        <v>616</v>
      </c>
      <c r="B18" s="162">
        <v>1</v>
      </c>
      <c r="C18" s="162" t="s">
        <v>609</v>
      </c>
      <c r="D18" s="168">
        <v>0</v>
      </c>
      <c r="E18" s="168">
        <v>5000</v>
      </c>
      <c r="F18" s="166">
        <v>42670.28230167662</v>
      </c>
    </row>
    <row r="19" spans="1:6" ht="14" x14ac:dyDescent="0.25">
      <c r="A19" s="234"/>
      <c r="B19" s="162">
        <v>2</v>
      </c>
      <c r="C19" s="162" t="s">
        <v>609</v>
      </c>
      <c r="D19" s="168">
        <v>5000</v>
      </c>
      <c r="E19" s="168">
        <v>12000</v>
      </c>
      <c r="F19" s="166">
        <v>157578.65097710871</v>
      </c>
    </row>
    <row r="20" spans="1:6" ht="14" x14ac:dyDescent="0.25">
      <c r="A20" s="234"/>
      <c r="B20" s="162">
        <v>3</v>
      </c>
      <c r="C20" s="162" t="s">
        <v>609</v>
      </c>
      <c r="D20" s="168">
        <v>12000</v>
      </c>
      <c r="E20" s="168">
        <v>21500</v>
      </c>
      <c r="F20" s="166">
        <v>304784.31819135475</v>
      </c>
    </row>
    <row r="21" spans="1:6" ht="14" x14ac:dyDescent="0.25">
      <c r="A21" s="235"/>
      <c r="B21" s="162">
        <v>4</v>
      </c>
      <c r="C21" s="162" t="s">
        <v>609</v>
      </c>
      <c r="D21" s="168">
        <v>21500</v>
      </c>
      <c r="E21" s="168" t="s">
        <v>610</v>
      </c>
      <c r="F21" s="166">
        <v>266369.27284125413</v>
      </c>
    </row>
    <row r="22" spans="1:6" x14ac:dyDescent="0.25">
      <c r="A22" t="s">
        <v>613</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38" t="s">
        <v>28</v>
      </c>
    </row>
    <row r="2" spans="1:6" ht="33" customHeight="1" x14ac:dyDescent="0.25">
      <c r="A2" s="184" t="str">
        <f>Overview!C4&amp;" - Effective from "&amp;Overview!D4&amp;" - "&amp;Overview!F4&amp;" TNUoS Mapping"</f>
        <v>2025/26 - Effective from 1 April 2025 -  TNUoS Mapping</v>
      </c>
      <c r="B2" s="184"/>
      <c r="C2" s="184"/>
      <c r="D2" s="184"/>
      <c r="E2" s="184"/>
      <c r="F2" s="184"/>
    </row>
    <row r="3" spans="1:6" ht="13" x14ac:dyDescent="0.25">
      <c r="A3" s="160" t="s">
        <v>682</v>
      </c>
      <c r="B3" s="160" t="s">
        <v>683</v>
      </c>
      <c r="C3" s="169"/>
      <c r="D3" s="169"/>
      <c r="E3" s="169"/>
      <c r="F3" s="169"/>
    </row>
    <row r="4" spans="1:6" x14ac:dyDescent="0.25">
      <c r="A4" s="170" t="s">
        <v>681</v>
      </c>
      <c r="B4" s="170" t="s">
        <v>684</v>
      </c>
      <c r="C4" s="169"/>
      <c r="D4" s="169"/>
      <c r="E4" s="169"/>
      <c r="F4" s="169"/>
    </row>
    <row r="5" spans="1:6" x14ac:dyDescent="0.25">
      <c r="A5" s="171" t="s">
        <v>487</v>
      </c>
      <c r="B5" s="171" t="s">
        <v>685</v>
      </c>
      <c r="C5" s="169"/>
      <c r="D5" s="169"/>
      <c r="E5" s="169"/>
      <c r="F5" s="169"/>
    </row>
    <row r="6" spans="1:6" x14ac:dyDescent="0.25">
      <c r="A6" s="171" t="s">
        <v>620</v>
      </c>
      <c r="B6" s="171" t="str">
        <f>$B$5</f>
        <v>n/a (Non-Final Demand Site)</v>
      </c>
      <c r="C6" s="169"/>
      <c r="D6" s="169"/>
      <c r="E6" s="169"/>
      <c r="F6" s="169"/>
    </row>
    <row r="7" spans="1:6" x14ac:dyDescent="0.25">
      <c r="A7" s="170" t="s">
        <v>621</v>
      </c>
      <c r="B7" s="170" t="s">
        <v>686</v>
      </c>
      <c r="C7" s="169"/>
      <c r="D7" s="169"/>
      <c r="E7" s="169"/>
      <c r="F7" s="169"/>
    </row>
    <row r="8" spans="1:6" x14ac:dyDescent="0.25">
      <c r="A8" s="170" t="s">
        <v>622</v>
      </c>
      <c r="B8" s="170" t="s">
        <v>687</v>
      </c>
      <c r="C8" s="169"/>
      <c r="D8" s="169"/>
      <c r="E8" s="169"/>
      <c r="F8" s="169"/>
    </row>
    <row r="9" spans="1:6" x14ac:dyDescent="0.25">
      <c r="A9" s="170" t="s">
        <v>623</v>
      </c>
      <c r="B9" s="170" t="s">
        <v>688</v>
      </c>
      <c r="C9" s="169"/>
      <c r="D9" s="169"/>
      <c r="E9" s="169"/>
      <c r="F9" s="169"/>
    </row>
    <row r="10" spans="1:6" x14ac:dyDescent="0.25">
      <c r="A10" s="170" t="s">
        <v>624</v>
      </c>
      <c r="B10" s="170" t="s">
        <v>689</v>
      </c>
      <c r="C10" s="169"/>
      <c r="D10" s="169"/>
      <c r="E10" s="169"/>
      <c r="F10" s="169"/>
    </row>
    <row r="11" spans="1:6" x14ac:dyDescent="0.25">
      <c r="A11" s="171" t="s">
        <v>158</v>
      </c>
      <c r="B11" s="171" t="str">
        <f t="shared" ref="B11:B12" si="0">$B$5</f>
        <v>n/a (Non-Final Demand Site)</v>
      </c>
      <c r="C11" s="169"/>
      <c r="D11" s="169"/>
      <c r="E11" s="169"/>
      <c r="F11" s="169"/>
    </row>
    <row r="12" spans="1:6" x14ac:dyDescent="0.25">
      <c r="A12" s="171" t="s">
        <v>488</v>
      </c>
      <c r="B12" s="171" t="str">
        <f t="shared" si="0"/>
        <v>n/a (Non-Final Demand Site)</v>
      </c>
      <c r="C12" s="169"/>
      <c r="D12" s="169"/>
      <c r="E12" s="169"/>
      <c r="F12" s="169"/>
    </row>
    <row r="13" spans="1:6" x14ac:dyDescent="0.25">
      <c r="A13" s="170" t="s">
        <v>489</v>
      </c>
      <c r="B13" s="170" t="s">
        <v>690</v>
      </c>
      <c r="C13" s="169"/>
      <c r="D13" s="169"/>
      <c r="E13" s="169"/>
      <c r="F13" s="169"/>
    </row>
    <row r="14" spans="1:6" x14ac:dyDescent="0.25">
      <c r="A14" s="170" t="s">
        <v>490</v>
      </c>
      <c r="B14" s="170" t="s">
        <v>691</v>
      </c>
      <c r="C14" s="169"/>
      <c r="D14" s="169"/>
      <c r="E14" s="169"/>
      <c r="F14" s="169"/>
    </row>
    <row r="15" spans="1:6" x14ac:dyDescent="0.25">
      <c r="A15" s="170" t="s">
        <v>491</v>
      </c>
      <c r="B15" s="170" t="s">
        <v>692</v>
      </c>
      <c r="C15" s="169"/>
      <c r="D15" s="169"/>
      <c r="E15" s="169"/>
      <c r="F15" s="169"/>
    </row>
    <row r="16" spans="1:6" x14ac:dyDescent="0.25">
      <c r="A16" s="170" t="s">
        <v>492</v>
      </c>
      <c r="B16" s="170" t="s">
        <v>693</v>
      </c>
      <c r="C16" s="169"/>
      <c r="D16" s="169"/>
      <c r="E16" s="169"/>
      <c r="F16" s="169"/>
    </row>
    <row r="17" spans="1:6" x14ac:dyDescent="0.25">
      <c r="A17" s="171" t="s">
        <v>493</v>
      </c>
      <c r="B17" s="171" t="str">
        <f>$B$5</f>
        <v>n/a (Non-Final Demand Site)</v>
      </c>
      <c r="C17" s="169"/>
      <c r="D17" s="169"/>
      <c r="E17" s="169"/>
      <c r="F17" s="169"/>
    </row>
    <row r="18" spans="1:6" x14ac:dyDescent="0.25">
      <c r="A18" s="170" t="s">
        <v>494</v>
      </c>
      <c r="B18" s="170" t="s">
        <v>690</v>
      </c>
      <c r="C18" s="169"/>
      <c r="D18" s="169"/>
      <c r="E18" s="169"/>
      <c r="F18" s="169"/>
    </row>
    <row r="19" spans="1:6" x14ac:dyDescent="0.25">
      <c r="A19" s="170" t="s">
        <v>495</v>
      </c>
      <c r="B19" s="170" t="s">
        <v>691</v>
      </c>
      <c r="C19" s="169"/>
      <c r="D19" s="169"/>
      <c r="E19" s="169"/>
      <c r="F19" s="169"/>
    </row>
    <row r="20" spans="1:6" x14ac:dyDescent="0.25">
      <c r="A20" s="170" t="s">
        <v>496</v>
      </c>
      <c r="B20" s="170" t="s">
        <v>692</v>
      </c>
      <c r="C20" s="169"/>
      <c r="D20" s="169"/>
      <c r="E20" s="169"/>
      <c r="F20" s="169"/>
    </row>
    <row r="21" spans="1:6" x14ac:dyDescent="0.25">
      <c r="A21" s="170" t="s">
        <v>497</v>
      </c>
      <c r="B21" s="170" t="s">
        <v>693</v>
      </c>
      <c r="C21" s="169"/>
      <c r="D21" s="169"/>
      <c r="E21" s="169"/>
      <c r="F21" s="169"/>
    </row>
    <row r="22" spans="1:6" x14ac:dyDescent="0.25">
      <c r="A22" s="171" t="s">
        <v>498</v>
      </c>
      <c r="B22" s="171" t="str">
        <f>$B$5</f>
        <v>n/a (Non-Final Demand Site)</v>
      </c>
      <c r="C22" s="169"/>
      <c r="D22" s="169"/>
      <c r="E22" s="169"/>
      <c r="F22" s="169"/>
    </row>
    <row r="23" spans="1:6" x14ac:dyDescent="0.25">
      <c r="A23" s="170" t="s">
        <v>499</v>
      </c>
      <c r="B23" s="170" t="s">
        <v>694</v>
      </c>
      <c r="C23" s="169"/>
      <c r="D23" s="169"/>
      <c r="E23" s="169"/>
      <c r="F23" s="169"/>
    </row>
    <row r="24" spans="1:6" x14ac:dyDescent="0.25">
      <c r="A24" s="170" t="s">
        <v>500</v>
      </c>
      <c r="B24" s="170" t="s">
        <v>695</v>
      </c>
      <c r="C24" s="169"/>
      <c r="D24" s="169"/>
      <c r="E24" s="169"/>
      <c r="F24" s="169"/>
    </row>
    <row r="25" spans="1:6" x14ac:dyDescent="0.25">
      <c r="A25" s="170" t="s">
        <v>501</v>
      </c>
      <c r="B25" s="170" t="s">
        <v>696</v>
      </c>
      <c r="C25" s="169"/>
      <c r="D25" s="169"/>
      <c r="E25" s="169"/>
      <c r="F25" s="169"/>
    </row>
    <row r="26" spans="1:6" x14ac:dyDescent="0.25">
      <c r="A26" s="170" t="s">
        <v>502</v>
      </c>
      <c r="B26" s="170" t="s">
        <v>697</v>
      </c>
      <c r="C26" s="169"/>
      <c r="D26" s="169"/>
      <c r="E26" s="169"/>
      <c r="F26" s="169"/>
    </row>
    <row r="27" spans="1:6" x14ac:dyDescent="0.25">
      <c r="A27" s="171" t="s">
        <v>162</v>
      </c>
      <c r="B27" s="171" t="s">
        <v>698</v>
      </c>
      <c r="C27" s="169"/>
      <c r="D27" s="169"/>
      <c r="E27" s="169"/>
      <c r="F27" s="169"/>
    </row>
    <row r="28" spans="1:6" x14ac:dyDescent="0.25">
      <c r="A28" s="171" t="s">
        <v>163</v>
      </c>
      <c r="B28" s="171" t="str">
        <f t="shared" ref="B28:B36" si="1">$B$5</f>
        <v>n/a (Non-Final Demand Site)</v>
      </c>
      <c r="C28" s="169"/>
      <c r="D28" s="169"/>
      <c r="E28" s="169"/>
      <c r="F28" s="169"/>
    </row>
    <row r="29" spans="1:6" x14ac:dyDescent="0.25">
      <c r="A29" s="171" t="s">
        <v>164</v>
      </c>
      <c r="B29" s="171" t="str">
        <f t="shared" si="1"/>
        <v>n/a (Non-Final Demand Site)</v>
      </c>
      <c r="C29" s="169"/>
      <c r="D29" s="169"/>
      <c r="E29" s="169"/>
      <c r="F29" s="169"/>
    </row>
    <row r="30" spans="1:6" x14ac:dyDescent="0.25">
      <c r="A30" s="171" t="s">
        <v>165</v>
      </c>
      <c r="B30" s="171" t="str">
        <f t="shared" si="1"/>
        <v>n/a (Non-Final Demand Site)</v>
      </c>
      <c r="C30" s="169"/>
      <c r="D30" s="169"/>
      <c r="E30" s="169"/>
      <c r="F30" s="169"/>
    </row>
    <row r="31" spans="1:6" x14ac:dyDescent="0.25">
      <c r="A31" s="171" t="s">
        <v>166</v>
      </c>
      <c r="B31" s="171" t="str">
        <f t="shared" si="1"/>
        <v>n/a (Non-Final Demand Site)</v>
      </c>
      <c r="C31" s="169"/>
      <c r="D31" s="169"/>
      <c r="E31" s="169"/>
      <c r="F31" s="169"/>
    </row>
    <row r="32" spans="1:6" x14ac:dyDescent="0.25">
      <c r="A32" s="171" t="s">
        <v>167</v>
      </c>
      <c r="B32" s="171" t="str">
        <f t="shared" si="1"/>
        <v>n/a (Non-Final Demand Site)</v>
      </c>
      <c r="C32" s="169"/>
      <c r="D32" s="169"/>
      <c r="E32" s="169"/>
      <c r="F32" s="169"/>
    </row>
    <row r="33" spans="1:6" x14ac:dyDescent="0.25">
      <c r="A33" s="171" t="s">
        <v>168</v>
      </c>
      <c r="B33" s="171" t="str">
        <f t="shared" si="1"/>
        <v>n/a (Non-Final Demand Site)</v>
      </c>
      <c r="C33" s="169"/>
      <c r="D33" s="169"/>
      <c r="E33" s="169"/>
      <c r="F33" s="169"/>
    </row>
    <row r="34" spans="1:6" x14ac:dyDescent="0.25">
      <c r="A34" s="171" t="s">
        <v>169</v>
      </c>
      <c r="B34" s="171" t="str">
        <f t="shared" si="1"/>
        <v>n/a (Non-Final Demand Site)</v>
      </c>
      <c r="C34" s="169"/>
      <c r="D34" s="169"/>
      <c r="E34" s="169"/>
      <c r="F34" s="169"/>
    </row>
    <row r="35" spans="1:6" x14ac:dyDescent="0.25">
      <c r="A35" s="171" t="s">
        <v>170</v>
      </c>
      <c r="B35" s="171" t="str">
        <f t="shared" si="1"/>
        <v>n/a (Non-Final Demand Site)</v>
      </c>
      <c r="C35" s="169"/>
      <c r="D35" s="169"/>
      <c r="E35" s="169"/>
      <c r="F35" s="169"/>
    </row>
    <row r="36" spans="1:6" x14ac:dyDescent="0.25">
      <c r="A36" s="171" t="s">
        <v>703</v>
      </c>
      <c r="B36" s="171" t="str">
        <f t="shared" si="1"/>
        <v>n/a (Non-Final Demand Site)</v>
      </c>
      <c r="C36" s="169"/>
      <c r="D36" s="169"/>
      <c r="E36" s="169"/>
      <c r="F36" s="169"/>
    </row>
    <row r="37" spans="1:6" x14ac:dyDescent="0.25">
      <c r="A37" s="170" t="s">
        <v>704</v>
      </c>
      <c r="B37" s="170" t="s">
        <v>699</v>
      </c>
      <c r="C37" s="169"/>
      <c r="D37" s="169"/>
      <c r="E37" s="169"/>
      <c r="F37" s="169"/>
    </row>
    <row r="38" spans="1:6" x14ac:dyDescent="0.25">
      <c r="A38" s="170" t="s">
        <v>705</v>
      </c>
      <c r="B38" s="170" t="s">
        <v>700</v>
      </c>
      <c r="C38" s="169"/>
      <c r="D38" s="169"/>
      <c r="E38" s="169"/>
      <c r="F38" s="169"/>
    </row>
    <row r="39" spans="1:6" x14ac:dyDescent="0.25">
      <c r="A39" s="170" t="s">
        <v>706</v>
      </c>
      <c r="B39" s="170" t="s">
        <v>701</v>
      </c>
      <c r="C39" s="169"/>
      <c r="D39" s="169"/>
      <c r="E39" s="169"/>
      <c r="F39" s="169"/>
    </row>
    <row r="40" spans="1:6" x14ac:dyDescent="0.25">
      <c r="A40" s="170" t="s">
        <v>707</v>
      </c>
      <c r="B40" s="170" t="s">
        <v>702</v>
      </c>
      <c r="C40" s="169"/>
      <c r="D40" s="169"/>
      <c r="E40" s="169"/>
      <c r="F40" s="169"/>
    </row>
  </sheetData>
  <mergeCells count="1">
    <mergeCell ref="A2:F2"/>
  </mergeCells>
  <hyperlinks>
    <hyperlink ref="A1" location="Overview!A1" display="Back to Overview" xr:uid="{564C6D85-AEA0-441E-B605-C50AC13976D7}"/>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53" zoomScaleNormal="100" workbookViewId="0">
      <selection activeCell="I9" sqref="I9"/>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9" t="s">
        <v>28</v>
      </c>
    </row>
    <row r="2" spans="1:154" s="2" customFormat="1" ht="21.75" customHeight="1" x14ac:dyDescent="0.25">
      <c r="B2" s="236" t="str">
        <f>Overview!B4&amp; " - Effective from "&amp;Overview!D4&amp;" - "&amp;Overview!E4</f>
        <v>Energy Assets Networks Limited - GSP_G - Effective from 1 April 2025 - Final</v>
      </c>
      <c r="C2" s="237"/>
      <c r="D2" s="237"/>
      <c r="E2" s="237"/>
      <c r="F2" s="237"/>
      <c r="G2" s="237"/>
      <c r="H2" s="237"/>
      <c r="I2" s="237"/>
      <c r="J2" s="237"/>
      <c r="K2" s="237"/>
      <c r="L2" s="237"/>
      <c r="M2" s="237"/>
      <c r="N2" s="237"/>
      <c r="O2" s="237"/>
      <c r="P2" s="237"/>
      <c r="Q2" s="237"/>
      <c r="R2" s="237"/>
      <c r="S2" s="237"/>
      <c r="T2" s="238"/>
      <c r="U2"/>
      <c r="V2"/>
      <c r="W2"/>
      <c r="X2"/>
      <c r="Y2"/>
      <c r="Z2"/>
      <c r="AA2"/>
      <c r="AB2" s="28"/>
      <c r="AC2" s="44" t="s">
        <v>175</v>
      </c>
      <c r="AD2" s="44" t="s">
        <v>177</v>
      </c>
      <c r="AE2" s="44" t="s">
        <v>176</v>
      </c>
      <c r="AF2" s="14" t="s">
        <v>34</v>
      </c>
      <c r="AG2" s="14" t="s">
        <v>35</v>
      </c>
      <c r="AH2" s="28" t="s">
        <v>141</v>
      </c>
      <c r="AI2" s="14" t="s">
        <v>42</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8" customFormat="1" ht="9" customHeight="1" x14ac:dyDescent="0.25">
      <c r="A3" s="87"/>
      <c r="B3" s="87"/>
      <c r="C3" s="87"/>
      <c r="D3" s="87"/>
      <c r="E3" s="87"/>
      <c r="F3" s="87"/>
      <c r="G3" s="87"/>
      <c r="H3" s="87"/>
      <c r="I3" s="87"/>
      <c r="J3" s="87"/>
      <c r="K3" s="87"/>
      <c r="L3"/>
      <c r="M3"/>
      <c r="N3"/>
      <c r="O3"/>
      <c r="P3"/>
      <c r="Q3"/>
      <c r="R3"/>
      <c r="S3"/>
      <c r="T3"/>
      <c r="U3"/>
      <c r="V3"/>
      <c r="W3"/>
      <c r="X3"/>
      <c r="Y3"/>
      <c r="Z3"/>
      <c r="AA3"/>
      <c r="AB3" s="16" t="s">
        <v>155</v>
      </c>
      <c r="AC3" s="124" t="s">
        <v>181</v>
      </c>
      <c r="AD3" s="125" t="s">
        <v>183</v>
      </c>
      <c r="AE3" s="126" t="s">
        <v>176</v>
      </c>
      <c r="AF3" s="132" t="s">
        <v>185</v>
      </c>
      <c r="AG3" s="127" t="s">
        <v>188</v>
      </c>
      <c r="AH3" s="127" t="s">
        <v>188</v>
      </c>
      <c r="AI3" s="128" t="s">
        <v>188</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42" t="s">
        <v>179</v>
      </c>
      <c r="C4" s="243"/>
      <c r="D4" s="243"/>
      <c r="E4" s="243"/>
      <c r="F4" s="243"/>
      <c r="G4" s="243"/>
      <c r="H4" s="243"/>
      <c r="I4" s="244"/>
      <c r="L4" s="242" t="s">
        <v>180</v>
      </c>
      <c r="M4" s="243"/>
      <c r="N4" s="243"/>
      <c r="O4" s="243"/>
      <c r="P4" s="243"/>
      <c r="Q4" s="243"/>
      <c r="R4" s="243"/>
      <c r="S4" s="243"/>
      <c r="T4" s="244"/>
      <c r="AB4" s="16" t="s">
        <v>156</v>
      </c>
      <c r="AC4" s="124" t="s">
        <v>181</v>
      </c>
      <c r="AD4" s="125" t="s">
        <v>183</v>
      </c>
      <c r="AE4" s="126" t="s">
        <v>176</v>
      </c>
      <c r="AF4" s="127" t="s">
        <v>188</v>
      </c>
      <c r="AG4" s="127" t="s">
        <v>188</v>
      </c>
      <c r="AH4" s="127" t="s">
        <v>188</v>
      </c>
      <c r="AI4" s="128" t="s">
        <v>188</v>
      </c>
    </row>
    <row r="5" spans="1:154" ht="18" customHeight="1" x14ac:dyDescent="0.25">
      <c r="B5" s="246" t="s">
        <v>110</v>
      </c>
      <c r="C5" s="246"/>
      <c r="D5" s="246"/>
      <c r="E5" s="246"/>
      <c r="F5" s="246"/>
      <c r="G5" s="246"/>
      <c r="H5" s="246"/>
      <c r="I5" s="246"/>
      <c r="L5" s="246" t="s">
        <v>112</v>
      </c>
      <c r="M5" s="246"/>
      <c r="N5" s="246"/>
      <c r="O5" s="246"/>
      <c r="P5" s="246"/>
      <c r="Q5" s="246"/>
      <c r="R5" s="246"/>
      <c r="S5" s="246"/>
      <c r="T5" s="246"/>
      <c r="AB5" s="16" t="s">
        <v>157</v>
      </c>
      <c r="AC5" s="124" t="s">
        <v>181</v>
      </c>
      <c r="AD5" s="125" t="s">
        <v>183</v>
      </c>
      <c r="AE5" s="126" t="s">
        <v>176</v>
      </c>
      <c r="AF5" s="132" t="s">
        <v>185</v>
      </c>
      <c r="AG5" s="127" t="s">
        <v>188</v>
      </c>
      <c r="AH5" s="127" t="s">
        <v>188</v>
      </c>
      <c r="AI5" s="128" t="s">
        <v>188</v>
      </c>
    </row>
    <row r="6" spans="1:154" s="89" customFormat="1" ht="27.75" customHeight="1" x14ac:dyDescent="0.25">
      <c r="B6" s="245" t="s">
        <v>116</v>
      </c>
      <c r="C6" s="245"/>
      <c r="D6" s="245"/>
      <c r="E6" s="245"/>
      <c r="F6" s="245"/>
      <c r="G6" s="245"/>
      <c r="H6" s="245"/>
      <c r="I6" s="245"/>
      <c r="L6" s="245" t="s">
        <v>117</v>
      </c>
      <c r="M6" s="245"/>
      <c r="N6" s="245"/>
      <c r="O6" s="245"/>
      <c r="P6" s="245"/>
      <c r="Q6" s="245"/>
      <c r="R6" s="245"/>
      <c r="S6" s="245"/>
      <c r="T6" s="245"/>
      <c r="AB6" s="16" t="s">
        <v>158</v>
      </c>
      <c r="AC6" s="124" t="s">
        <v>181</v>
      </c>
      <c r="AD6" s="125" t="s">
        <v>183</v>
      </c>
      <c r="AE6" s="126" t="s">
        <v>176</v>
      </c>
      <c r="AF6" s="127" t="s">
        <v>188</v>
      </c>
      <c r="AG6" s="127" t="s">
        <v>188</v>
      </c>
      <c r="AH6" s="127" t="s">
        <v>188</v>
      </c>
      <c r="AI6" s="128" t="s">
        <v>188</v>
      </c>
    </row>
    <row r="7" spans="1:154" ht="18" customHeight="1" x14ac:dyDescent="0.25">
      <c r="B7" s="246" t="s">
        <v>111</v>
      </c>
      <c r="C7" s="246"/>
      <c r="D7" s="246"/>
      <c r="E7" s="246"/>
      <c r="F7" s="246"/>
      <c r="G7" s="246"/>
      <c r="H7" s="246"/>
      <c r="I7" s="246"/>
      <c r="L7" s="246" t="s">
        <v>113</v>
      </c>
      <c r="M7" s="246"/>
      <c r="N7" s="246"/>
      <c r="O7" s="246"/>
      <c r="P7" s="246"/>
      <c r="Q7" s="246"/>
      <c r="R7" s="246"/>
      <c r="S7" s="246"/>
      <c r="T7" s="246"/>
      <c r="AB7" s="16" t="s">
        <v>159</v>
      </c>
      <c r="AC7" s="124" t="s">
        <v>181</v>
      </c>
      <c r="AD7" s="125" t="s">
        <v>183</v>
      </c>
      <c r="AE7" s="126" t="s">
        <v>176</v>
      </c>
      <c r="AF7" s="132" t="s">
        <v>185</v>
      </c>
      <c r="AG7" s="132" t="s">
        <v>186</v>
      </c>
      <c r="AH7" s="133" t="s">
        <v>187</v>
      </c>
      <c r="AI7" s="134" t="s">
        <v>42</v>
      </c>
    </row>
    <row r="8" spans="1:154" ht="8.25" customHeight="1" x14ac:dyDescent="0.25">
      <c r="AB8" s="16" t="s">
        <v>160</v>
      </c>
      <c r="AC8" s="124" t="s">
        <v>181</v>
      </c>
      <c r="AD8" s="125" t="s">
        <v>183</v>
      </c>
      <c r="AE8" s="126" t="s">
        <v>176</v>
      </c>
      <c r="AF8" s="132" t="s">
        <v>185</v>
      </c>
      <c r="AG8" s="132" t="s">
        <v>186</v>
      </c>
      <c r="AH8" s="133" t="s">
        <v>187</v>
      </c>
      <c r="AI8" s="129" t="s">
        <v>42</v>
      </c>
    </row>
    <row r="9" spans="1:154" ht="72" customHeight="1" x14ac:dyDescent="0.25">
      <c r="B9" s="90" t="s">
        <v>114</v>
      </c>
      <c r="C9" s="91" t="str">
        <f>IFERROR(VLOOKUP($B$10,$AB$2:$AI$18,2,FALSE),AC2)</f>
        <v>Red unit charge
p/kWh</v>
      </c>
      <c r="D9" s="91" t="str">
        <f>IFERROR(VLOOKUP($B$10,$AB$2:$AI$18,3,FALSE),AD2)</f>
        <v>Amber unit charge
p/kWh</v>
      </c>
      <c r="E9" s="91" t="str">
        <f>IFERROR(VLOOKUP($B$10,$AB$2:$AI$18,4,FALSE),AE2)</f>
        <v>Green unit charge
p/kWh</v>
      </c>
      <c r="F9" s="91" t="str">
        <f>IFERROR(VLOOKUP($B$10,$AB$2:$AI$18,5,FALSE),AF2)</f>
        <v>Fixed charge 
p/MPAN/day</v>
      </c>
      <c r="G9" s="91" t="str">
        <f>IFERROR(VLOOKUP($B$10,$AB$2:$AI$18,6,FALSE),AG2)</f>
        <v>Capacity charge 
p/kVA/day</v>
      </c>
      <c r="H9" s="91" t="str">
        <f>IFERROR(VLOOKUP($B$10,$AB$2:$AI$18,7,FALSE),AH2)</f>
        <v>Exceeded Capacity charge 
p/kVA/day</v>
      </c>
      <c r="I9" s="91" t="str">
        <f>IFERROR(VLOOKUP($B$10,$AB$2:$AI$18,8,FALSE),AI2)</f>
        <v>Reactive power charge
p/kVArh</v>
      </c>
      <c r="L9" s="90" t="s">
        <v>115</v>
      </c>
      <c r="M9" s="108" t="str">
        <f>'Annex 2 Designated EHV charges'!I10</f>
        <v>Import
Super Red
unit charge
(p/kWh)</v>
      </c>
      <c r="N9" s="108" t="str">
        <f>'Annex 2 Designated EHV charges'!J10</f>
        <v>Import
fixed charge
(p/day)</v>
      </c>
      <c r="O9" s="108" t="str">
        <f>'Annex 2 Designated EHV charges'!K10</f>
        <v>Import
capacity charge
(p/kVA/day)</v>
      </c>
      <c r="P9" s="108" t="str">
        <f>'Annex 2 Designated EHV charges'!L10</f>
        <v>Import
exceeded capacity charge
(p/kVA/day)</v>
      </c>
      <c r="Q9" s="109" t="str">
        <f>'Annex 2 Designated EHV charges'!M10</f>
        <v>Export
Super Red
unit charge
(p/kWh)</v>
      </c>
      <c r="R9" s="109" t="str">
        <f>'Annex 2 Designated EHV charges'!N10</f>
        <v>Export
fixed charge
(p/day)</v>
      </c>
      <c r="S9" s="109" t="str">
        <f>'Annex 2 Designated EHV charges'!O10</f>
        <v>Export
capacity charge
(p/kVA/day)</v>
      </c>
      <c r="T9" s="109" t="str">
        <f>'Annex 2 Designated EHV charges'!P10</f>
        <v>Export
exceeded capacity charge
(p/kVA/day)</v>
      </c>
      <c r="AB9" s="16" t="s">
        <v>161</v>
      </c>
      <c r="AC9" s="124" t="s">
        <v>181</v>
      </c>
      <c r="AD9" s="125" t="s">
        <v>183</v>
      </c>
      <c r="AE9" s="126" t="s">
        <v>176</v>
      </c>
      <c r="AF9" s="132" t="s">
        <v>185</v>
      </c>
      <c r="AG9" s="132" t="s">
        <v>186</v>
      </c>
      <c r="AH9" s="133" t="s">
        <v>187</v>
      </c>
      <c r="AI9" s="129" t="s">
        <v>42</v>
      </c>
    </row>
    <row r="10" spans="1:154" ht="30" customHeight="1" x14ac:dyDescent="0.25">
      <c r="B10" s="81" t="s">
        <v>159</v>
      </c>
      <c r="C10" s="105" t="str">
        <f>IFERROR(VLOOKUP($B$10,'Annex 1 LV, HV and UMS charges'!$A:$K,4,FALSE),"")</f>
        <v/>
      </c>
      <c r="D10" s="106" t="str">
        <f>IFERROR(VLOOKUP($B$10,'Annex 1 LV, HV and UMS charges'!$A:$K,5,FALSE),"")</f>
        <v/>
      </c>
      <c r="E10" s="106" t="str">
        <f>IFERROR(VLOOKUP($B$10,'Annex 1 LV, HV and UMS charges'!$A:$K,6,FALSE),"")</f>
        <v/>
      </c>
      <c r="F10" s="83" t="str">
        <f>IFERROR(VLOOKUP($B$10,'Annex 1 LV, HV and UMS charges'!$A:$K,7,FALSE),"")</f>
        <v/>
      </c>
      <c r="G10" s="83" t="str">
        <f>IFERROR(VLOOKUP($B$10,'Annex 1 LV, HV and UMS charges'!$A:$K,8,FALSE),"")</f>
        <v/>
      </c>
      <c r="H10" s="83" t="str">
        <f>IFERROR(VLOOKUP($B$10,'Annex 1 LV, HV and UMS charges'!$A:$K,9,FALSE),"")</f>
        <v/>
      </c>
      <c r="I10" s="83" t="str">
        <f>IFERROR(VLOOKUP($B$10,'Annex 1 LV, HV and UMS charges'!$A:$K,10,FALSE),"")</f>
        <v/>
      </c>
      <c r="L10" s="81"/>
      <c r="M10" s="83" t="str">
        <f>IFERROR(VLOOKUP($L$10,'Annex 2 Designated EHV charges'!$G:$O,2,FALSE),"")</f>
        <v/>
      </c>
      <c r="N10" s="83" t="str">
        <f>IFERROR(VLOOKUP($L$10,'Annex 2 Designated EHV charges'!$G:$O,3,FALSE),"")</f>
        <v/>
      </c>
      <c r="O10" s="83" t="str">
        <f>IFERROR(VLOOKUP($L$10,'Annex 2 Designated EHV charges'!$G:$O,4,FALSE),"")</f>
        <v/>
      </c>
      <c r="P10" s="83" t="str">
        <f>IFERROR(VLOOKUP($L$10,'Annex 2 Designated EHV charges'!$G:$O,5,FALSE),"")</f>
        <v/>
      </c>
      <c r="Q10" s="93" t="str">
        <f>IFERROR(VLOOKUP($L$10,'Annex 2 Designated EHV charges'!$G:$O,6,FALSE),"")</f>
        <v/>
      </c>
      <c r="R10" s="93" t="str">
        <f>IFERROR(VLOOKUP($L$10,'Annex 2 Designated EHV charges'!$G:$O,7,FALSE),"")</f>
        <v/>
      </c>
      <c r="S10" s="93" t="str">
        <f>IFERROR(VLOOKUP($L$10,'Annex 2 Designated EHV charges'!$G:$O,8,FALSE),"")</f>
        <v/>
      </c>
      <c r="T10" s="93" t="str">
        <f>IFERROR(VLOOKUP($L$10,'Annex 2 Designated EHV charges'!$G:$O,9,FALSE),"")</f>
        <v/>
      </c>
      <c r="AB10" s="16" t="s">
        <v>162</v>
      </c>
      <c r="AC10" s="130" t="s">
        <v>182</v>
      </c>
      <c r="AD10" s="131" t="s">
        <v>184</v>
      </c>
      <c r="AE10" s="126" t="s">
        <v>176</v>
      </c>
      <c r="AF10" s="127" t="s">
        <v>188</v>
      </c>
      <c r="AG10" s="127" t="s">
        <v>188</v>
      </c>
      <c r="AH10" s="127" t="s">
        <v>188</v>
      </c>
      <c r="AI10" s="127" t="s">
        <v>188</v>
      </c>
    </row>
    <row r="11" spans="1:154" ht="7.5" customHeight="1" x14ac:dyDescent="0.25">
      <c r="AB11" s="16" t="s">
        <v>163</v>
      </c>
      <c r="AC11" s="124" t="s">
        <v>181</v>
      </c>
      <c r="AD11" s="125" t="s">
        <v>183</v>
      </c>
      <c r="AE11" s="126" t="s">
        <v>176</v>
      </c>
      <c r="AF11" s="132" t="s">
        <v>185</v>
      </c>
      <c r="AG11" s="127" t="s">
        <v>188</v>
      </c>
      <c r="AH11" s="127" t="s">
        <v>188</v>
      </c>
      <c r="AI11" s="127" t="s">
        <v>188</v>
      </c>
    </row>
    <row r="12" spans="1:154" ht="88.5" customHeight="1" x14ac:dyDescent="0.25">
      <c r="B12" s="94" t="s">
        <v>80</v>
      </c>
      <c r="C12" s="91" t="str">
        <f>C9</f>
        <v>Red unit charge
p/kWh</v>
      </c>
      <c r="D12" s="91" t="str">
        <f>D9</f>
        <v>Amber unit charge
p/kWh</v>
      </c>
      <c r="E12" s="91" t="str">
        <f>E9</f>
        <v>Green unit charge
p/kWh</v>
      </c>
      <c r="F12" s="91" t="s">
        <v>81</v>
      </c>
      <c r="G12" s="91" t="s">
        <v>78</v>
      </c>
      <c r="H12" s="91" t="s">
        <v>144</v>
      </c>
      <c r="I12" s="91" t="s">
        <v>79</v>
      </c>
      <c r="L12" s="94" t="s">
        <v>80</v>
      </c>
      <c r="M12" s="91" t="s">
        <v>100</v>
      </c>
      <c r="N12" s="91" t="s">
        <v>81</v>
      </c>
      <c r="O12" s="91" t="s">
        <v>96</v>
      </c>
      <c r="P12" s="91" t="s">
        <v>144</v>
      </c>
      <c r="Q12" s="92" t="s">
        <v>98</v>
      </c>
      <c r="R12" s="92" t="s">
        <v>81</v>
      </c>
      <c r="S12" s="92" t="s">
        <v>97</v>
      </c>
      <c r="T12" s="92" t="s">
        <v>144</v>
      </c>
      <c r="AB12" s="16" t="s">
        <v>164</v>
      </c>
      <c r="AC12" s="124" t="s">
        <v>181</v>
      </c>
      <c r="AD12" s="125" t="s">
        <v>183</v>
      </c>
      <c r="AE12" s="126" t="s">
        <v>176</v>
      </c>
      <c r="AF12" s="132" t="s">
        <v>185</v>
      </c>
      <c r="AG12" s="127" t="s">
        <v>188</v>
      </c>
      <c r="AH12" s="127" t="s">
        <v>188</v>
      </c>
      <c r="AI12" s="127" t="s">
        <v>188</v>
      </c>
    </row>
    <row r="13" spans="1:154" ht="30" customHeight="1" x14ac:dyDescent="0.25">
      <c r="B13" s="95" t="s">
        <v>82</v>
      </c>
      <c r="C13" s="100"/>
      <c r="D13" s="100"/>
      <c r="E13" s="100"/>
      <c r="F13" s="100"/>
      <c r="G13" s="100"/>
      <c r="H13" s="100"/>
      <c r="I13" s="100"/>
      <c r="L13" s="95" t="s">
        <v>82</v>
      </c>
      <c r="M13" s="84"/>
      <c r="N13" s="84"/>
      <c r="O13" s="84"/>
      <c r="P13" s="84"/>
      <c r="Q13" s="85"/>
      <c r="R13" s="85">
        <f>N13</f>
        <v>0</v>
      </c>
      <c r="S13" s="85"/>
      <c r="T13" s="85"/>
      <c r="AB13" s="16" t="s">
        <v>165</v>
      </c>
      <c r="AC13" s="124" t="s">
        <v>181</v>
      </c>
      <c r="AD13" s="125" t="s">
        <v>183</v>
      </c>
      <c r="AE13" s="126" t="s">
        <v>176</v>
      </c>
      <c r="AF13" s="132" t="s">
        <v>185</v>
      </c>
      <c r="AG13" s="127" t="s">
        <v>188</v>
      </c>
      <c r="AH13" s="127" t="s">
        <v>188</v>
      </c>
      <c r="AI13" s="129" t="s">
        <v>42</v>
      </c>
    </row>
    <row r="14" spans="1:154" ht="30" customHeight="1" x14ac:dyDescent="0.25">
      <c r="B14" s="96" t="s">
        <v>84</v>
      </c>
      <c r="C14" s="82">
        <f t="shared" ref="C14:I14" si="0">C13</f>
        <v>0</v>
      </c>
      <c r="D14" s="82">
        <f t="shared" si="0"/>
        <v>0</v>
      </c>
      <c r="E14" s="82">
        <f t="shared" si="0"/>
        <v>0</v>
      </c>
      <c r="F14" s="82">
        <f t="shared" si="0"/>
        <v>0</v>
      </c>
      <c r="G14" s="82">
        <f t="shared" si="0"/>
        <v>0</v>
      </c>
      <c r="H14" s="82">
        <f t="shared" si="0"/>
        <v>0</v>
      </c>
      <c r="I14" s="82">
        <f t="shared" si="0"/>
        <v>0</v>
      </c>
      <c r="L14" s="96" t="s">
        <v>84</v>
      </c>
      <c r="M14" s="82">
        <f>M13</f>
        <v>0</v>
      </c>
      <c r="N14" s="82">
        <f t="shared" ref="N14:T14" si="1">N13</f>
        <v>0</v>
      </c>
      <c r="O14" s="82">
        <f t="shared" si="1"/>
        <v>0</v>
      </c>
      <c r="P14" s="82">
        <f t="shared" si="1"/>
        <v>0</v>
      </c>
      <c r="Q14" s="86">
        <f t="shared" si="1"/>
        <v>0</v>
      </c>
      <c r="R14" s="86">
        <f t="shared" si="1"/>
        <v>0</v>
      </c>
      <c r="S14" s="86">
        <f t="shared" si="1"/>
        <v>0</v>
      </c>
      <c r="T14" s="86">
        <f t="shared" si="1"/>
        <v>0</v>
      </c>
      <c r="AB14" s="16" t="s">
        <v>166</v>
      </c>
      <c r="AC14" s="124" t="s">
        <v>181</v>
      </c>
      <c r="AD14" s="125" t="s">
        <v>183</v>
      </c>
      <c r="AE14" s="126" t="s">
        <v>176</v>
      </c>
      <c r="AF14" s="132" t="s">
        <v>185</v>
      </c>
      <c r="AG14" s="127" t="s">
        <v>188</v>
      </c>
      <c r="AH14" s="127" t="s">
        <v>188</v>
      </c>
      <c r="AI14" s="127" t="s">
        <v>188</v>
      </c>
    </row>
    <row r="15" spans="1:154" ht="7.5" customHeight="1" x14ac:dyDescent="0.25">
      <c r="AB15" s="16" t="s">
        <v>167</v>
      </c>
      <c r="AC15" s="124" t="s">
        <v>181</v>
      </c>
      <c r="AD15" s="125" t="s">
        <v>183</v>
      </c>
      <c r="AE15" s="126" t="s">
        <v>176</v>
      </c>
      <c r="AF15" s="132" t="s">
        <v>185</v>
      </c>
      <c r="AG15" s="127" t="s">
        <v>188</v>
      </c>
      <c r="AH15" s="127" t="s">
        <v>188</v>
      </c>
      <c r="AI15" s="129" t="s">
        <v>42</v>
      </c>
    </row>
    <row r="16" spans="1:154" ht="63.75" customHeight="1" x14ac:dyDescent="0.25">
      <c r="B16" s="94" t="s">
        <v>83</v>
      </c>
      <c r="C16" s="91" t="s">
        <v>93</v>
      </c>
      <c r="D16" s="91" t="s">
        <v>94</v>
      </c>
      <c r="E16" s="91" t="s">
        <v>95</v>
      </c>
      <c r="F16" s="91" t="s">
        <v>89</v>
      </c>
      <c r="G16" s="91" t="s">
        <v>88</v>
      </c>
      <c r="H16" s="91" t="s">
        <v>145</v>
      </c>
      <c r="I16" s="91" t="s">
        <v>87</v>
      </c>
      <c r="L16" s="94" t="s">
        <v>83</v>
      </c>
      <c r="M16" s="91" t="s">
        <v>101</v>
      </c>
      <c r="N16" s="91" t="s">
        <v>99</v>
      </c>
      <c r="O16" s="91" t="s">
        <v>104</v>
      </c>
      <c r="P16" s="91" t="s">
        <v>146</v>
      </c>
      <c r="Q16" s="92" t="s">
        <v>102</v>
      </c>
      <c r="R16" s="92" t="s">
        <v>103</v>
      </c>
      <c r="S16" s="92" t="s">
        <v>105</v>
      </c>
      <c r="T16" s="92" t="s">
        <v>147</v>
      </c>
      <c r="AB16" s="16" t="s">
        <v>168</v>
      </c>
      <c r="AC16" s="124" t="s">
        <v>181</v>
      </c>
      <c r="AD16" s="125" t="s">
        <v>183</v>
      </c>
      <c r="AE16" s="126" t="s">
        <v>176</v>
      </c>
      <c r="AF16" s="132" t="s">
        <v>185</v>
      </c>
      <c r="AG16" s="127" t="s">
        <v>188</v>
      </c>
      <c r="AH16" s="127" t="s">
        <v>188</v>
      </c>
      <c r="AI16" s="127" t="s">
        <v>188</v>
      </c>
    </row>
    <row r="17" spans="2:35" ht="30" customHeight="1" x14ac:dyDescent="0.25">
      <c r="B17" s="95" t="s">
        <v>85</v>
      </c>
      <c r="C17" s="101" t="str">
        <f>IFERROR(C10*C13/100,"")</f>
        <v/>
      </c>
      <c r="D17" s="101" t="str">
        <f t="shared" ref="D17:I17" si="2">IFERROR(D10*D13/100,"")</f>
        <v/>
      </c>
      <c r="E17" s="101" t="str">
        <f t="shared" si="2"/>
        <v/>
      </c>
      <c r="F17" s="101" t="str">
        <f t="shared" si="2"/>
        <v/>
      </c>
      <c r="G17" s="101" t="str">
        <f>IFERROR(G10*G13*F13/100,"")</f>
        <v/>
      </c>
      <c r="H17" s="101" t="str">
        <f>IFERROR(H10*H13*F13/100,"")</f>
        <v/>
      </c>
      <c r="I17" s="101" t="str">
        <f t="shared" si="2"/>
        <v/>
      </c>
      <c r="L17" s="97" t="s">
        <v>85</v>
      </c>
      <c r="M17" s="101" t="str">
        <f>IFERROR(M10*M13/100,"")</f>
        <v/>
      </c>
      <c r="N17" s="101" t="str">
        <f>IFERROR(N10*N13/100,"")</f>
        <v/>
      </c>
      <c r="O17" s="101" t="str">
        <f>IFERROR(O10*O13*N13/100,"")</f>
        <v/>
      </c>
      <c r="P17" s="101" t="str">
        <f>IFERROR(P10*P13*N13/100,"")</f>
        <v/>
      </c>
      <c r="Q17" s="102" t="str">
        <f>IFERROR(Q10*Q13/100,"")</f>
        <v/>
      </c>
      <c r="R17" s="102" t="str">
        <f>IFERROR(R10*R13/100,"")</f>
        <v/>
      </c>
      <c r="S17" s="102" t="str">
        <f>IFERROR(S10*S13*R13/100,"")</f>
        <v/>
      </c>
      <c r="T17" s="102" t="str">
        <f>IFERROR(T10*T13*R13/100,"")</f>
        <v/>
      </c>
      <c r="AB17" s="16" t="s">
        <v>169</v>
      </c>
      <c r="AC17" s="124" t="s">
        <v>181</v>
      </c>
      <c r="AD17" s="125" t="s">
        <v>183</v>
      </c>
      <c r="AE17" s="126" t="s">
        <v>176</v>
      </c>
      <c r="AF17" s="132" t="s">
        <v>185</v>
      </c>
      <c r="AG17" s="127" t="s">
        <v>188</v>
      </c>
      <c r="AH17" s="127" t="s">
        <v>188</v>
      </c>
      <c r="AI17" s="129" t="s">
        <v>42</v>
      </c>
    </row>
    <row r="18" spans="2:35" ht="30" customHeight="1" x14ac:dyDescent="0.25">
      <c r="B18" s="96" t="s">
        <v>86</v>
      </c>
      <c r="C18" s="103" t="str">
        <f>IFERROR(C10*C14/100,"")</f>
        <v/>
      </c>
      <c r="D18" s="103" t="str">
        <f t="shared" ref="D18:I18" si="3">IFERROR(D10*D14/100,"")</f>
        <v/>
      </c>
      <c r="E18" s="103" t="str">
        <f t="shared" si="3"/>
        <v/>
      </c>
      <c r="F18" s="103" t="str">
        <f t="shared" si="3"/>
        <v/>
      </c>
      <c r="G18" s="103" t="str">
        <f>IFERROR(G10*G14*F14/100,"")</f>
        <v/>
      </c>
      <c r="H18" s="103" t="str">
        <f>IFERROR(H10*H14*F14/100,"")</f>
        <v/>
      </c>
      <c r="I18" s="103" t="str">
        <f t="shared" si="3"/>
        <v/>
      </c>
      <c r="L18" s="98" t="s">
        <v>86</v>
      </c>
      <c r="M18" s="103" t="str">
        <f>IFERROR(M10*M14/100,"")</f>
        <v/>
      </c>
      <c r="N18" s="103" t="str">
        <f>IFERROR(N10*N14/100,"")</f>
        <v/>
      </c>
      <c r="O18" s="103" t="str">
        <f>IFERROR(O10*O14*N14/100,"")</f>
        <v/>
      </c>
      <c r="P18" s="103" t="str">
        <f>IFERROR(P10*P14*N14/100,"")</f>
        <v/>
      </c>
      <c r="Q18" s="104" t="str">
        <f>IFERROR(Q10*Q14/100,"")</f>
        <v/>
      </c>
      <c r="R18" s="104" t="str">
        <f>IFERROR(R10*R14/100,"")</f>
        <v/>
      </c>
      <c r="S18" s="104" t="str">
        <f>IFERROR(S10*S14*R14/100,"")</f>
        <v/>
      </c>
      <c r="T18" s="104" t="str">
        <f>IFERROR(T10*T14*R14/100,"")</f>
        <v/>
      </c>
      <c r="AB18" s="16" t="s">
        <v>170</v>
      </c>
      <c r="AC18" s="124" t="s">
        <v>181</v>
      </c>
      <c r="AD18" s="125" t="s">
        <v>183</v>
      </c>
      <c r="AE18" s="126" t="s">
        <v>176</v>
      </c>
      <c r="AF18" s="132" t="s">
        <v>185</v>
      </c>
      <c r="AG18" s="127" t="s">
        <v>188</v>
      </c>
      <c r="AH18" s="127" t="s">
        <v>188</v>
      </c>
      <c r="AI18" s="127" t="s">
        <v>188</v>
      </c>
    </row>
    <row r="19" spans="2:35" ht="7.5" customHeight="1" x14ac:dyDescent="0.25"/>
    <row r="20" spans="2:35" ht="39.75" customHeight="1" x14ac:dyDescent="0.25">
      <c r="C20" s="99" t="s">
        <v>90</v>
      </c>
      <c r="M20" s="91" t="s">
        <v>106</v>
      </c>
      <c r="N20" s="92" t="s">
        <v>107</v>
      </c>
    </row>
    <row r="21" spans="2:35" ht="30" customHeight="1" x14ac:dyDescent="0.25">
      <c r="B21" s="95" t="s">
        <v>85</v>
      </c>
      <c r="C21" s="101">
        <f>SUM(C17:I17)</f>
        <v>0</v>
      </c>
      <c r="L21" s="95" t="s">
        <v>85</v>
      </c>
      <c r="M21" s="101">
        <f>SUM(M17:P17)</f>
        <v>0</v>
      </c>
      <c r="N21" s="102">
        <f>SUM(Q17:T17)</f>
        <v>0</v>
      </c>
    </row>
    <row r="22" spans="2:35" ht="30" customHeight="1" x14ac:dyDescent="0.25">
      <c r="B22" s="96" t="s">
        <v>86</v>
      </c>
      <c r="C22" s="103">
        <f>SUM(C18:I18)</f>
        <v>0</v>
      </c>
      <c r="L22" s="96" t="s">
        <v>86</v>
      </c>
      <c r="M22" s="103">
        <f>SUM(M18:P18)</f>
        <v>0</v>
      </c>
      <c r="N22" s="104">
        <f>SUM(Q18:T18)</f>
        <v>0</v>
      </c>
    </row>
    <row r="24" spans="2:35" ht="30.75" customHeight="1" x14ac:dyDescent="0.25">
      <c r="B24" s="239" t="s">
        <v>108</v>
      </c>
      <c r="C24" s="240"/>
      <c r="D24" s="241"/>
      <c r="L24" s="239" t="s">
        <v>109</v>
      </c>
      <c r="M24" s="240"/>
      <c r="N24" s="241"/>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6"/>
  <sheetViews>
    <sheetView zoomScale="66" zoomScaleNormal="85" zoomScaleSheetLayoutView="100" workbookViewId="0">
      <selection activeCell="G40" sqref="G40"/>
    </sheetView>
  </sheetViews>
  <sheetFormatPr defaultColWidth="9.1796875" defaultRowHeight="27.75" customHeight="1" x14ac:dyDescent="0.25"/>
  <cols>
    <col min="1" max="1" width="49" style="2" bestFit="1" customWidth="1"/>
    <col min="2" max="2" width="24.26953125"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5.54296875" style="4" customWidth="1"/>
    <col min="13" max="17" width="15.54296875" style="2" customWidth="1"/>
    <col min="18" max="16384" width="9.1796875" style="2"/>
  </cols>
  <sheetData>
    <row r="1" spans="1:13" ht="27.75" customHeight="1" x14ac:dyDescent="0.25">
      <c r="A1" s="80" t="s">
        <v>28</v>
      </c>
      <c r="B1" s="195" t="s">
        <v>148</v>
      </c>
      <c r="C1" s="196"/>
      <c r="D1" s="196"/>
      <c r="E1" s="194"/>
      <c r="F1" s="194"/>
      <c r="G1" s="194"/>
      <c r="H1" s="194"/>
      <c r="I1" s="194"/>
      <c r="J1" s="194"/>
      <c r="K1" s="194"/>
      <c r="L1" s="41"/>
      <c r="M1" s="41"/>
    </row>
    <row r="2" spans="1:13" ht="27" customHeight="1" x14ac:dyDescent="0.25">
      <c r="A2" s="184" t="str">
        <f>Overview!B4&amp; " - Effective from "&amp;Overview!D4&amp;" - "&amp;Overview!E4&amp;" LV and HV charges"</f>
        <v>Energy Assets Networks Limited - GSP_G - Effective from 1 April 2025 - Final LV and HV charges</v>
      </c>
      <c r="B2" s="184"/>
      <c r="C2" s="184"/>
      <c r="D2" s="184"/>
      <c r="E2" s="184"/>
      <c r="F2" s="184"/>
      <c r="G2" s="184"/>
      <c r="H2" s="184"/>
      <c r="I2" s="184"/>
      <c r="J2" s="184"/>
      <c r="K2" s="184"/>
    </row>
    <row r="3" spans="1:13" s="61" customFormat="1" ht="15" customHeight="1" x14ac:dyDescent="0.25">
      <c r="A3" s="69"/>
      <c r="B3" s="69"/>
      <c r="C3" s="69"/>
      <c r="D3" s="69"/>
      <c r="E3" s="69"/>
      <c r="F3" s="69"/>
      <c r="G3" s="69"/>
      <c r="H3" s="69"/>
      <c r="I3" s="69"/>
      <c r="J3" s="69"/>
      <c r="K3" s="69"/>
      <c r="L3" s="39"/>
    </row>
    <row r="4" spans="1:13" ht="27" customHeight="1" x14ac:dyDescent="0.25">
      <c r="A4" s="184" t="s">
        <v>172</v>
      </c>
      <c r="B4" s="184"/>
      <c r="C4" s="184"/>
      <c r="D4" s="184"/>
      <c r="E4" s="184"/>
      <c r="F4" s="69"/>
      <c r="G4" s="184" t="s">
        <v>173</v>
      </c>
      <c r="H4" s="184"/>
      <c r="I4" s="184"/>
      <c r="J4" s="184"/>
      <c r="K4" s="184"/>
    </row>
    <row r="5" spans="1:13" ht="28.5" customHeight="1" x14ac:dyDescent="0.25">
      <c r="A5" s="60" t="s">
        <v>17</v>
      </c>
      <c r="B5" s="65" t="s">
        <v>66</v>
      </c>
      <c r="C5" s="185" t="s">
        <v>67</v>
      </c>
      <c r="D5" s="186"/>
      <c r="E5" s="62" t="s">
        <v>68</v>
      </c>
      <c r="F5" s="69"/>
      <c r="G5" s="188"/>
      <c r="H5" s="189"/>
      <c r="I5" s="66" t="s">
        <v>72</v>
      </c>
      <c r="J5" s="67" t="s">
        <v>73</v>
      </c>
      <c r="K5" s="62" t="s">
        <v>68</v>
      </c>
    </row>
    <row r="6" spans="1:13" ht="65.25" customHeight="1" x14ac:dyDescent="0.25">
      <c r="A6" s="63" t="s">
        <v>69</v>
      </c>
      <c r="B6" s="23" t="s">
        <v>717</v>
      </c>
      <c r="C6" s="187" t="s">
        <v>718</v>
      </c>
      <c r="D6" s="187"/>
      <c r="E6" s="23" t="s">
        <v>719</v>
      </c>
      <c r="F6" s="69"/>
      <c r="G6" s="190" t="s">
        <v>721</v>
      </c>
      <c r="H6" s="191"/>
      <c r="I6" s="21"/>
      <c r="J6" s="68" t="s">
        <v>722</v>
      </c>
      <c r="K6" s="172" t="s">
        <v>719</v>
      </c>
    </row>
    <row r="7" spans="1:13" ht="65.25" customHeight="1" x14ac:dyDescent="0.25">
      <c r="A7" s="63" t="s">
        <v>24</v>
      </c>
      <c r="B7" s="21"/>
      <c r="C7" s="187" t="s">
        <v>717</v>
      </c>
      <c r="D7" s="187"/>
      <c r="E7" s="23" t="s">
        <v>720</v>
      </c>
      <c r="F7" s="69"/>
      <c r="G7" s="190" t="s">
        <v>70</v>
      </c>
      <c r="H7" s="191"/>
      <c r="I7" s="23" t="s">
        <v>717</v>
      </c>
      <c r="J7" s="68" t="s">
        <v>723</v>
      </c>
      <c r="K7" s="172" t="s">
        <v>719</v>
      </c>
    </row>
    <row r="8" spans="1:13" ht="65.25" customHeight="1" x14ac:dyDescent="0.25">
      <c r="A8" s="64" t="s">
        <v>22</v>
      </c>
      <c r="B8" s="180" t="s">
        <v>23</v>
      </c>
      <c r="C8" s="181"/>
      <c r="D8" s="181"/>
      <c r="E8" s="182"/>
      <c r="F8" s="69"/>
      <c r="G8" s="190" t="s">
        <v>76</v>
      </c>
      <c r="H8" s="191"/>
      <c r="I8" s="21"/>
      <c r="J8" s="23" t="s">
        <v>717</v>
      </c>
      <c r="K8" s="172" t="s">
        <v>720</v>
      </c>
    </row>
    <row r="9" spans="1:13" s="61" customFormat="1" ht="65.25" hidden="1" customHeight="1" x14ac:dyDescent="0.25">
      <c r="F9" s="69"/>
      <c r="G9" s="192"/>
      <c r="H9" s="193"/>
      <c r="I9" s="21"/>
      <c r="J9" s="21"/>
      <c r="K9" s="23"/>
      <c r="L9" s="39"/>
    </row>
    <row r="10" spans="1:13" s="61" customFormat="1" ht="36" hidden="1" customHeight="1" x14ac:dyDescent="0.25">
      <c r="F10" s="69"/>
      <c r="G10" s="197"/>
      <c r="H10" s="197"/>
      <c r="I10" s="21"/>
      <c r="J10" s="21"/>
      <c r="K10" s="23"/>
      <c r="L10" s="39"/>
    </row>
    <row r="11" spans="1:13" s="61" customFormat="1" ht="27" customHeight="1" x14ac:dyDescent="0.25">
      <c r="A11" s="69"/>
      <c r="B11" s="69"/>
      <c r="C11" s="69"/>
      <c r="D11" s="69"/>
      <c r="E11" s="69"/>
      <c r="F11" s="69"/>
      <c r="G11" s="183" t="s">
        <v>22</v>
      </c>
      <c r="H11" s="183"/>
      <c r="I11" s="180" t="s">
        <v>23</v>
      </c>
      <c r="J11" s="181"/>
      <c r="K11" s="182"/>
      <c r="L11" s="39"/>
    </row>
    <row r="12" spans="1:13" s="61" customFormat="1" ht="12.75" customHeight="1" x14ac:dyDescent="0.25">
      <c r="A12" s="69"/>
      <c r="B12" s="69"/>
      <c r="C12" s="69"/>
      <c r="D12" s="69"/>
      <c r="E12" s="69"/>
      <c r="F12" s="69"/>
      <c r="G12" s="69"/>
      <c r="H12" s="69"/>
      <c r="I12" s="69"/>
      <c r="J12" s="69"/>
      <c r="K12" s="69"/>
      <c r="L12" s="39"/>
    </row>
    <row r="13" spans="1:13" ht="78.75" customHeight="1" x14ac:dyDescent="0.25">
      <c r="A13" s="28" t="s">
        <v>139</v>
      </c>
      <c r="B13" s="14" t="s">
        <v>32</v>
      </c>
      <c r="C13" s="14" t="s">
        <v>33</v>
      </c>
      <c r="D13" s="44" t="s">
        <v>175</v>
      </c>
      <c r="E13" s="44" t="s">
        <v>177</v>
      </c>
      <c r="F13" s="44" t="s">
        <v>176</v>
      </c>
      <c r="G13" s="14" t="s">
        <v>34</v>
      </c>
      <c r="H13" s="14" t="s">
        <v>35</v>
      </c>
      <c r="I13" s="28" t="s">
        <v>141</v>
      </c>
      <c r="J13" s="14" t="s">
        <v>42</v>
      </c>
      <c r="K13" s="14" t="s">
        <v>0</v>
      </c>
    </row>
    <row r="14" spans="1:13" ht="28" x14ac:dyDescent="0.25">
      <c r="A14" s="16" t="s">
        <v>681</v>
      </c>
      <c r="B14" s="32" t="s">
        <v>730</v>
      </c>
      <c r="C14" s="163" t="s">
        <v>606</v>
      </c>
      <c r="D14" s="119">
        <v>18.088999999999999</v>
      </c>
      <c r="E14" s="120">
        <v>3.2240000000000002</v>
      </c>
      <c r="F14" s="121">
        <v>0.14000000000000001</v>
      </c>
      <c r="G14" s="37">
        <v>10.210000000000001</v>
      </c>
      <c r="H14" s="38"/>
      <c r="I14" s="38"/>
      <c r="J14" s="34"/>
      <c r="K14" s="35"/>
    </row>
    <row r="15" spans="1:13" ht="25" customHeight="1" x14ac:dyDescent="0.25">
      <c r="A15" s="16" t="s">
        <v>487</v>
      </c>
      <c r="B15" s="32"/>
      <c r="C15" s="157" t="s">
        <v>432</v>
      </c>
      <c r="D15" s="119">
        <v>18.088999999999999</v>
      </c>
      <c r="E15" s="120">
        <v>3.2240000000000002</v>
      </c>
      <c r="F15" s="121">
        <v>0.14000000000000001</v>
      </c>
      <c r="G15" s="38"/>
      <c r="H15" s="38"/>
      <c r="I15" s="38"/>
      <c r="J15" s="34"/>
      <c r="K15" s="35"/>
    </row>
    <row r="16" spans="1:13" ht="25" customHeight="1" x14ac:dyDescent="0.25">
      <c r="A16" s="16" t="s">
        <v>620</v>
      </c>
      <c r="B16" s="36" t="s">
        <v>731</v>
      </c>
      <c r="C16" s="146" t="s">
        <v>605</v>
      </c>
      <c r="D16" s="119">
        <v>17.649000000000001</v>
      </c>
      <c r="E16" s="120">
        <v>3.145</v>
      </c>
      <c r="F16" s="121">
        <v>0.13700000000000001</v>
      </c>
      <c r="G16" s="37">
        <v>7.86</v>
      </c>
      <c r="H16" s="38"/>
      <c r="I16" s="38"/>
      <c r="J16" s="34"/>
      <c r="K16" s="35"/>
    </row>
    <row r="17" spans="1:11" ht="25" customHeight="1" x14ac:dyDescent="0.25">
      <c r="A17" s="16" t="s">
        <v>621</v>
      </c>
      <c r="B17" s="36" t="s">
        <v>732</v>
      </c>
      <c r="C17" s="146" t="s">
        <v>605</v>
      </c>
      <c r="D17" s="119">
        <v>17.649000000000001</v>
      </c>
      <c r="E17" s="120">
        <v>3.145</v>
      </c>
      <c r="F17" s="121">
        <v>0.13700000000000001</v>
      </c>
      <c r="G17" s="37">
        <v>11.59</v>
      </c>
      <c r="H17" s="38"/>
      <c r="I17" s="38"/>
      <c r="J17" s="34"/>
      <c r="K17" s="35"/>
    </row>
    <row r="18" spans="1:11" ht="25" customHeight="1" x14ac:dyDescent="0.25">
      <c r="A18" s="16" t="s">
        <v>622</v>
      </c>
      <c r="B18" s="36" t="s">
        <v>733</v>
      </c>
      <c r="C18" s="146" t="s">
        <v>605</v>
      </c>
      <c r="D18" s="119">
        <v>17.649000000000001</v>
      </c>
      <c r="E18" s="120">
        <v>3.145</v>
      </c>
      <c r="F18" s="121">
        <v>0.13700000000000001</v>
      </c>
      <c r="G18" s="37">
        <v>13.62</v>
      </c>
      <c r="H18" s="38"/>
      <c r="I18" s="38"/>
      <c r="J18" s="34"/>
      <c r="K18" s="35"/>
    </row>
    <row r="19" spans="1:11" ht="25" customHeight="1" x14ac:dyDescent="0.25">
      <c r="A19" s="16" t="s">
        <v>623</v>
      </c>
      <c r="B19" s="36" t="s">
        <v>734</v>
      </c>
      <c r="C19" s="146" t="s">
        <v>605</v>
      </c>
      <c r="D19" s="119">
        <v>17.649000000000001</v>
      </c>
      <c r="E19" s="120">
        <v>3.145</v>
      </c>
      <c r="F19" s="121">
        <v>0.13700000000000001</v>
      </c>
      <c r="G19" s="37">
        <v>20.43</v>
      </c>
      <c r="H19" s="38"/>
      <c r="I19" s="38"/>
      <c r="J19" s="34"/>
      <c r="K19" s="35"/>
    </row>
    <row r="20" spans="1:11" ht="25" customHeight="1" x14ac:dyDescent="0.25">
      <c r="A20" s="16" t="s">
        <v>624</v>
      </c>
      <c r="B20" s="36" t="s">
        <v>735</v>
      </c>
      <c r="C20" s="146" t="s">
        <v>605</v>
      </c>
      <c r="D20" s="119">
        <v>17.649000000000001</v>
      </c>
      <c r="E20" s="120">
        <v>3.145</v>
      </c>
      <c r="F20" s="121">
        <v>0.13700000000000001</v>
      </c>
      <c r="G20" s="37">
        <v>43.43</v>
      </c>
      <c r="H20" s="38"/>
      <c r="I20" s="38"/>
      <c r="J20" s="34"/>
      <c r="K20" s="35"/>
    </row>
    <row r="21" spans="1:11" ht="25" customHeight="1" x14ac:dyDescent="0.25">
      <c r="A21" s="16" t="s">
        <v>158</v>
      </c>
      <c r="B21" s="32"/>
      <c r="C21" s="157" t="s">
        <v>433</v>
      </c>
      <c r="D21" s="119">
        <v>17.649000000000001</v>
      </c>
      <c r="E21" s="120">
        <v>3.145</v>
      </c>
      <c r="F21" s="121">
        <v>0.13700000000000001</v>
      </c>
      <c r="G21" s="38"/>
      <c r="H21" s="38"/>
      <c r="I21" s="38"/>
      <c r="J21" s="34"/>
      <c r="K21" s="35"/>
    </row>
    <row r="22" spans="1:11" ht="25" customHeight="1" x14ac:dyDescent="0.25">
      <c r="A22" s="16" t="s">
        <v>488</v>
      </c>
      <c r="B22" s="35" t="s">
        <v>736</v>
      </c>
      <c r="C22" s="159">
        <v>0</v>
      </c>
      <c r="D22" s="119">
        <v>10.792</v>
      </c>
      <c r="E22" s="120">
        <v>1.788</v>
      </c>
      <c r="F22" s="121">
        <v>8.1000000000000003E-2</v>
      </c>
      <c r="G22" s="37">
        <v>23.99</v>
      </c>
      <c r="H22" s="37">
        <v>8.35</v>
      </c>
      <c r="I22" s="118">
        <v>8.35</v>
      </c>
      <c r="J22" s="33">
        <v>0.22600000000000001</v>
      </c>
      <c r="K22" s="35"/>
    </row>
    <row r="23" spans="1:11" ht="25" customHeight="1" x14ac:dyDescent="0.25">
      <c r="A23" s="16" t="s">
        <v>489</v>
      </c>
      <c r="B23" s="35" t="s">
        <v>737</v>
      </c>
      <c r="C23" s="159">
        <v>0</v>
      </c>
      <c r="D23" s="119">
        <v>10.792</v>
      </c>
      <c r="E23" s="120">
        <v>1.788</v>
      </c>
      <c r="F23" s="121">
        <v>8.1000000000000003E-2</v>
      </c>
      <c r="G23" s="37">
        <v>92.49</v>
      </c>
      <c r="H23" s="37">
        <v>8.35</v>
      </c>
      <c r="I23" s="118">
        <v>8.35</v>
      </c>
      <c r="J23" s="33">
        <v>0.22600000000000001</v>
      </c>
      <c r="K23" s="35"/>
    </row>
    <row r="24" spans="1:11" ht="25" customHeight="1" x14ac:dyDescent="0.25">
      <c r="A24" s="16" t="s">
        <v>490</v>
      </c>
      <c r="B24" s="35" t="s">
        <v>738</v>
      </c>
      <c r="C24" s="159">
        <v>0</v>
      </c>
      <c r="D24" s="119">
        <v>10.792</v>
      </c>
      <c r="E24" s="120">
        <v>1.788</v>
      </c>
      <c r="F24" s="121">
        <v>8.1000000000000003E-2</v>
      </c>
      <c r="G24" s="37">
        <v>137.29</v>
      </c>
      <c r="H24" s="37">
        <v>8.35</v>
      </c>
      <c r="I24" s="118">
        <v>8.35</v>
      </c>
      <c r="J24" s="33">
        <v>0.22600000000000001</v>
      </c>
      <c r="K24" s="35"/>
    </row>
    <row r="25" spans="1:11" ht="25" customHeight="1" x14ac:dyDescent="0.25">
      <c r="A25" s="16" t="s">
        <v>491</v>
      </c>
      <c r="B25" s="35" t="s">
        <v>739</v>
      </c>
      <c r="C25" s="159">
        <v>0</v>
      </c>
      <c r="D25" s="119">
        <v>10.792</v>
      </c>
      <c r="E25" s="120">
        <v>1.788</v>
      </c>
      <c r="F25" s="121">
        <v>8.1000000000000003E-2</v>
      </c>
      <c r="G25" s="37">
        <v>212.73</v>
      </c>
      <c r="H25" s="37">
        <v>8.35</v>
      </c>
      <c r="I25" s="118">
        <v>8.35</v>
      </c>
      <c r="J25" s="33">
        <v>0.22600000000000001</v>
      </c>
      <c r="K25" s="35"/>
    </row>
    <row r="26" spans="1:11" ht="25" customHeight="1" x14ac:dyDescent="0.25">
      <c r="A26" s="16" t="s">
        <v>492</v>
      </c>
      <c r="B26" s="35" t="s">
        <v>740</v>
      </c>
      <c r="C26" s="159">
        <v>0</v>
      </c>
      <c r="D26" s="119">
        <v>10.792</v>
      </c>
      <c r="E26" s="120">
        <v>1.788</v>
      </c>
      <c r="F26" s="121">
        <v>8.1000000000000003E-2</v>
      </c>
      <c r="G26" s="37">
        <v>437.66</v>
      </c>
      <c r="H26" s="37">
        <v>8.35</v>
      </c>
      <c r="I26" s="118">
        <v>8.35</v>
      </c>
      <c r="J26" s="33">
        <v>0.22600000000000001</v>
      </c>
      <c r="K26" s="35"/>
    </row>
    <row r="27" spans="1:11" ht="25" customHeight="1" x14ac:dyDescent="0.25">
      <c r="A27" s="16" t="s">
        <v>493</v>
      </c>
      <c r="B27" s="35" t="s">
        <v>741</v>
      </c>
      <c r="C27" s="159">
        <v>0</v>
      </c>
      <c r="D27" s="119">
        <v>8.0120000000000005</v>
      </c>
      <c r="E27" s="120">
        <v>1.2130000000000001</v>
      </c>
      <c r="F27" s="121">
        <v>5.8000000000000003E-2</v>
      </c>
      <c r="G27" s="37">
        <v>77.38</v>
      </c>
      <c r="H27" s="37">
        <v>9.7799999999999994</v>
      </c>
      <c r="I27" s="118">
        <v>9.7799999999999994</v>
      </c>
      <c r="J27" s="33">
        <v>0.159</v>
      </c>
      <c r="K27" s="35"/>
    </row>
    <row r="28" spans="1:11" ht="25" customHeight="1" x14ac:dyDescent="0.25">
      <c r="A28" s="16" t="s">
        <v>494</v>
      </c>
      <c r="B28" s="35" t="s">
        <v>742</v>
      </c>
      <c r="C28" s="159">
        <v>0</v>
      </c>
      <c r="D28" s="119">
        <v>8.0120000000000005</v>
      </c>
      <c r="E28" s="120">
        <v>1.2130000000000001</v>
      </c>
      <c r="F28" s="121">
        <v>5.8000000000000003E-2</v>
      </c>
      <c r="G28" s="37">
        <v>145.88999999999999</v>
      </c>
      <c r="H28" s="37">
        <v>9.7799999999999994</v>
      </c>
      <c r="I28" s="118">
        <v>9.7799999999999994</v>
      </c>
      <c r="J28" s="33">
        <v>0.159</v>
      </c>
      <c r="K28" s="35"/>
    </row>
    <row r="29" spans="1:11" ht="25" customHeight="1" x14ac:dyDescent="0.25">
      <c r="A29" s="16" t="s">
        <v>495</v>
      </c>
      <c r="B29" s="35" t="s">
        <v>743</v>
      </c>
      <c r="C29" s="159">
        <v>0</v>
      </c>
      <c r="D29" s="119">
        <v>8.0120000000000005</v>
      </c>
      <c r="E29" s="120">
        <v>1.2130000000000001</v>
      </c>
      <c r="F29" s="121">
        <v>5.8000000000000003E-2</v>
      </c>
      <c r="G29" s="37">
        <v>190.69</v>
      </c>
      <c r="H29" s="37">
        <v>9.7799999999999994</v>
      </c>
      <c r="I29" s="118">
        <v>9.7799999999999994</v>
      </c>
      <c r="J29" s="33">
        <v>0.159</v>
      </c>
      <c r="K29" s="35"/>
    </row>
    <row r="30" spans="1:11" ht="25" customHeight="1" x14ac:dyDescent="0.25">
      <c r="A30" s="16" t="s">
        <v>496</v>
      </c>
      <c r="B30" s="35" t="s">
        <v>744</v>
      </c>
      <c r="C30" s="159">
        <v>0</v>
      </c>
      <c r="D30" s="119">
        <v>8.0120000000000005</v>
      </c>
      <c r="E30" s="120">
        <v>1.2130000000000001</v>
      </c>
      <c r="F30" s="121">
        <v>5.8000000000000003E-2</v>
      </c>
      <c r="G30" s="37">
        <v>266.13</v>
      </c>
      <c r="H30" s="37">
        <v>9.7799999999999994</v>
      </c>
      <c r="I30" s="118">
        <v>9.7799999999999994</v>
      </c>
      <c r="J30" s="33">
        <v>0.159</v>
      </c>
      <c r="K30" s="35"/>
    </row>
    <row r="31" spans="1:11" ht="25" customHeight="1" x14ac:dyDescent="0.25">
      <c r="A31" s="16" t="s">
        <v>497</v>
      </c>
      <c r="B31" s="35" t="s">
        <v>745</v>
      </c>
      <c r="C31" s="159">
        <v>0</v>
      </c>
      <c r="D31" s="119">
        <v>8.0120000000000005</v>
      </c>
      <c r="E31" s="120">
        <v>1.2130000000000001</v>
      </c>
      <c r="F31" s="121">
        <v>5.8000000000000003E-2</v>
      </c>
      <c r="G31" s="37">
        <v>491.06</v>
      </c>
      <c r="H31" s="37">
        <v>9.7799999999999994</v>
      </c>
      <c r="I31" s="118">
        <v>9.7799999999999994</v>
      </c>
      <c r="J31" s="33">
        <v>0.159</v>
      </c>
      <c r="K31" s="35"/>
    </row>
    <row r="32" spans="1:11" ht="25" customHeight="1" x14ac:dyDescent="0.25">
      <c r="A32" s="16" t="s">
        <v>498</v>
      </c>
      <c r="B32" s="35" t="s">
        <v>746</v>
      </c>
      <c r="C32" s="159">
        <v>0</v>
      </c>
      <c r="D32" s="119">
        <v>5.4779999999999998</v>
      </c>
      <c r="E32" s="120">
        <v>0.71699999999999997</v>
      </c>
      <c r="F32" s="121">
        <v>3.6999999999999998E-2</v>
      </c>
      <c r="G32" s="37">
        <v>170.14</v>
      </c>
      <c r="H32" s="37">
        <v>9.34</v>
      </c>
      <c r="I32" s="118">
        <v>9.34</v>
      </c>
      <c r="J32" s="33">
        <v>9.7000000000000003E-2</v>
      </c>
      <c r="K32" s="35"/>
    </row>
    <row r="33" spans="1:11" ht="25" customHeight="1" x14ac:dyDescent="0.25">
      <c r="A33" s="16" t="s">
        <v>499</v>
      </c>
      <c r="B33" s="35" t="s">
        <v>747</v>
      </c>
      <c r="C33" s="159">
        <v>0</v>
      </c>
      <c r="D33" s="119">
        <v>5.4779999999999998</v>
      </c>
      <c r="E33" s="120">
        <v>0.71699999999999997</v>
      </c>
      <c r="F33" s="121">
        <v>3.6999999999999998E-2</v>
      </c>
      <c r="G33" s="37">
        <v>540.29999999999995</v>
      </c>
      <c r="H33" s="37">
        <v>9.34</v>
      </c>
      <c r="I33" s="118">
        <v>9.34</v>
      </c>
      <c r="J33" s="33">
        <v>9.7000000000000003E-2</v>
      </c>
      <c r="K33" s="35"/>
    </row>
    <row r="34" spans="1:11" ht="25" customHeight="1" x14ac:dyDescent="0.25">
      <c r="A34" s="16" t="s">
        <v>500</v>
      </c>
      <c r="B34" s="35" t="s">
        <v>748</v>
      </c>
      <c r="C34" s="159">
        <v>0</v>
      </c>
      <c r="D34" s="119">
        <v>5.4779999999999998</v>
      </c>
      <c r="E34" s="120">
        <v>0.71699999999999997</v>
      </c>
      <c r="F34" s="121">
        <v>3.6999999999999998E-2</v>
      </c>
      <c r="G34" s="37">
        <v>1173.56</v>
      </c>
      <c r="H34" s="37">
        <v>9.34</v>
      </c>
      <c r="I34" s="118">
        <v>9.34</v>
      </c>
      <c r="J34" s="33">
        <v>9.7000000000000003E-2</v>
      </c>
      <c r="K34" s="35"/>
    </row>
    <row r="35" spans="1:11" ht="25" customHeight="1" x14ac:dyDescent="0.25">
      <c r="A35" s="16" t="s">
        <v>501</v>
      </c>
      <c r="B35" s="35" t="s">
        <v>749</v>
      </c>
      <c r="C35" s="159">
        <v>0</v>
      </c>
      <c r="D35" s="119">
        <v>5.4779999999999998</v>
      </c>
      <c r="E35" s="120">
        <v>0.71699999999999997</v>
      </c>
      <c r="F35" s="121">
        <v>3.6999999999999998E-2</v>
      </c>
      <c r="G35" s="37">
        <v>2271.33</v>
      </c>
      <c r="H35" s="37">
        <v>9.34</v>
      </c>
      <c r="I35" s="118">
        <v>9.34</v>
      </c>
      <c r="J35" s="33">
        <v>9.7000000000000003E-2</v>
      </c>
      <c r="K35" s="35"/>
    </row>
    <row r="36" spans="1:11" ht="25" customHeight="1" x14ac:dyDescent="0.25">
      <c r="A36" s="16" t="s">
        <v>502</v>
      </c>
      <c r="B36" s="35" t="s">
        <v>750</v>
      </c>
      <c r="C36" s="159">
        <v>0</v>
      </c>
      <c r="D36" s="119">
        <v>5.4779999999999998</v>
      </c>
      <c r="E36" s="120">
        <v>0.71699999999999997</v>
      </c>
      <c r="F36" s="121">
        <v>3.6999999999999998E-2</v>
      </c>
      <c r="G36" s="37">
        <v>5502.86</v>
      </c>
      <c r="H36" s="37">
        <v>9.34</v>
      </c>
      <c r="I36" s="118">
        <v>9.34</v>
      </c>
      <c r="J36" s="33">
        <v>9.7000000000000003E-2</v>
      </c>
      <c r="K36" s="35"/>
    </row>
    <row r="37" spans="1:11" ht="25" customHeight="1" x14ac:dyDescent="0.25">
      <c r="A37" s="16" t="s">
        <v>162</v>
      </c>
      <c r="B37" s="35" t="s">
        <v>751</v>
      </c>
      <c r="C37" s="159" t="s">
        <v>434</v>
      </c>
      <c r="D37" s="122">
        <v>49.884</v>
      </c>
      <c r="E37" s="123">
        <v>5.7450000000000001</v>
      </c>
      <c r="F37" s="121">
        <v>3.3519999999999999</v>
      </c>
      <c r="G37" s="38"/>
      <c r="H37" s="38"/>
      <c r="I37" s="38"/>
      <c r="J37" s="34"/>
      <c r="K37" s="35"/>
    </row>
    <row r="38" spans="1:11" ht="25" customHeight="1" x14ac:dyDescent="0.25">
      <c r="A38" s="16" t="s">
        <v>163</v>
      </c>
      <c r="B38" s="36" t="s">
        <v>752</v>
      </c>
      <c r="C38" s="158">
        <v>0</v>
      </c>
      <c r="D38" s="119">
        <v>-11.359</v>
      </c>
      <c r="E38" s="120">
        <v>-2.024</v>
      </c>
      <c r="F38" s="121">
        <v>-8.7999999999999995E-2</v>
      </c>
      <c r="G38" s="37">
        <v>0</v>
      </c>
      <c r="H38" s="37">
        <v>0.08</v>
      </c>
      <c r="I38" s="37">
        <v>0.08</v>
      </c>
      <c r="J38" s="34"/>
      <c r="K38" s="35"/>
    </row>
    <row r="39" spans="1:11" ht="25" customHeight="1" x14ac:dyDescent="0.25">
      <c r="A39" s="16" t="s">
        <v>164</v>
      </c>
      <c r="B39" s="35" t="s">
        <v>753</v>
      </c>
      <c r="C39" s="159">
        <v>0</v>
      </c>
      <c r="D39" s="119">
        <v>-8.9559999999999995</v>
      </c>
      <c r="E39" s="120">
        <v>-1.508</v>
      </c>
      <c r="F39" s="121">
        <v>-6.8000000000000005E-2</v>
      </c>
      <c r="G39" s="37">
        <v>0</v>
      </c>
      <c r="H39" s="37">
        <v>0.08</v>
      </c>
      <c r="I39" s="37">
        <v>0.08</v>
      </c>
      <c r="J39" s="34"/>
      <c r="K39" s="35"/>
    </row>
    <row r="40" spans="1:11" ht="25" customHeight="1" x14ac:dyDescent="0.25">
      <c r="A40" s="16" t="s">
        <v>165</v>
      </c>
      <c r="B40" s="35" t="s">
        <v>754</v>
      </c>
      <c r="C40" s="159">
        <v>0</v>
      </c>
      <c r="D40" s="119">
        <v>-11.359</v>
      </c>
      <c r="E40" s="120">
        <v>-2.024</v>
      </c>
      <c r="F40" s="121">
        <v>-8.7999999999999995E-2</v>
      </c>
      <c r="G40" s="37">
        <v>0</v>
      </c>
      <c r="H40" s="37">
        <v>0.08</v>
      </c>
      <c r="I40" s="37">
        <v>0.08</v>
      </c>
      <c r="J40" s="33">
        <v>0.223</v>
      </c>
      <c r="K40" s="35"/>
    </row>
    <row r="41" spans="1:11" ht="25" customHeight="1" x14ac:dyDescent="0.25">
      <c r="A41" s="16" t="s">
        <v>166</v>
      </c>
      <c r="B41" s="35"/>
      <c r="C41" s="159">
        <v>0</v>
      </c>
      <c r="D41" s="119">
        <v>-11.359</v>
      </c>
      <c r="E41" s="120">
        <v>-2.024</v>
      </c>
      <c r="F41" s="121">
        <v>-8.7999999999999995E-2</v>
      </c>
      <c r="G41" s="37">
        <v>0</v>
      </c>
      <c r="H41" s="37">
        <v>0.08</v>
      </c>
      <c r="I41" s="37">
        <v>0.08</v>
      </c>
      <c r="J41" s="34"/>
      <c r="K41" s="35"/>
    </row>
    <row r="42" spans="1:11" ht="25" customHeight="1" x14ac:dyDescent="0.25">
      <c r="A42" s="16" t="s">
        <v>167</v>
      </c>
      <c r="B42" s="35" t="s">
        <v>755</v>
      </c>
      <c r="C42" s="159">
        <v>0</v>
      </c>
      <c r="D42" s="119">
        <v>-8.9559999999999995</v>
      </c>
      <c r="E42" s="120">
        <v>-1.508</v>
      </c>
      <c r="F42" s="121">
        <v>-6.8000000000000005E-2</v>
      </c>
      <c r="G42" s="37">
        <v>0</v>
      </c>
      <c r="H42" s="37">
        <v>0.08</v>
      </c>
      <c r="I42" s="37">
        <v>0.08</v>
      </c>
      <c r="J42" s="33">
        <v>0.193</v>
      </c>
      <c r="K42" s="35"/>
    </row>
    <row r="43" spans="1:11" ht="25" customHeight="1" x14ac:dyDescent="0.25">
      <c r="A43" s="16" t="s">
        <v>168</v>
      </c>
      <c r="B43" s="35"/>
      <c r="C43" s="159">
        <v>0</v>
      </c>
      <c r="D43" s="119">
        <v>-8.9559999999999995</v>
      </c>
      <c r="E43" s="120">
        <v>-1.508</v>
      </c>
      <c r="F43" s="121">
        <v>-6.8000000000000005E-2</v>
      </c>
      <c r="G43" s="37">
        <v>0</v>
      </c>
      <c r="H43" s="37">
        <v>0.08</v>
      </c>
      <c r="I43" s="37">
        <v>0.08</v>
      </c>
      <c r="J43" s="34"/>
      <c r="K43" s="35"/>
    </row>
    <row r="44" spans="1:11" ht="25" customHeight="1" x14ac:dyDescent="0.25">
      <c r="A44" s="16" t="s">
        <v>169</v>
      </c>
      <c r="B44" s="35" t="s">
        <v>756</v>
      </c>
      <c r="C44" s="159">
        <v>0</v>
      </c>
      <c r="D44" s="119">
        <v>-6.7670000000000003</v>
      </c>
      <c r="E44" s="120">
        <v>-1.0249999999999999</v>
      </c>
      <c r="F44" s="121">
        <v>-4.9000000000000002E-2</v>
      </c>
      <c r="G44" s="37">
        <v>11.46</v>
      </c>
      <c r="H44" s="37">
        <v>0.08</v>
      </c>
      <c r="I44" s="37">
        <v>0.08</v>
      </c>
      <c r="J44" s="33">
        <v>0.157</v>
      </c>
      <c r="K44" s="35"/>
    </row>
    <row r="45" spans="1:11" ht="25" customHeight="1" x14ac:dyDescent="0.25">
      <c r="A45" s="16" t="s">
        <v>170</v>
      </c>
      <c r="B45" s="35"/>
      <c r="C45" s="159">
        <v>0</v>
      </c>
      <c r="D45" s="119">
        <v>-6.7670000000000003</v>
      </c>
      <c r="E45" s="120">
        <v>-1.0249999999999999</v>
      </c>
      <c r="F45" s="121">
        <v>-4.9000000000000002E-2</v>
      </c>
      <c r="G45" s="37">
        <v>11.46</v>
      </c>
      <c r="H45" s="37">
        <v>0.08</v>
      </c>
      <c r="I45" s="37">
        <v>0.08</v>
      </c>
      <c r="J45" s="34"/>
      <c r="K45" s="35"/>
    </row>
    <row r="46" spans="1:11" ht="27.75" customHeight="1" x14ac:dyDescent="0.25">
      <c r="C46"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7">
    <mergeCell ref="E1:K1"/>
    <mergeCell ref="B1:D1"/>
    <mergeCell ref="G10:H10"/>
    <mergeCell ref="I11:K11"/>
    <mergeCell ref="G11:H11"/>
    <mergeCell ref="A2:K2"/>
    <mergeCell ref="C5:D5"/>
    <mergeCell ref="C6:D6"/>
    <mergeCell ref="G5:H5"/>
    <mergeCell ref="G6:H6"/>
    <mergeCell ref="G4:K4"/>
    <mergeCell ref="A4:E4"/>
    <mergeCell ref="C7:D7"/>
    <mergeCell ref="B8:E8"/>
    <mergeCell ref="G9:H9"/>
    <mergeCell ref="G7:H7"/>
    <mergeCell ref="G8:H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46"/>
  <sheetViews>
    <sheetView topLeftCell="A2" zoomScale="56" zoomScaleNormal="85" zoomScaleSheetLayoutView="100" workbookViewId="0">
      <selection activeCell="L22" sqref="L22"/>
    </sheetView>
  </sheetViews>
  <sheetFormatPr defaultColWidth="9.1796875" defaultRowHeight="27.75" customHeight="1" x14ac:dyDescent="0.25"/>
  <cols>
    <col min="1" max="1" width="14.54296875" style="42" customWidth="1"/>
    <col min="2" max="2" width="7.26953125" style="42" customWidth="1"/>
    <col min="3" max="3" width="17.1796875" style="42" customWidth="1"/>
    <col min="4" max="4" width="14.7265625" style="48" customWidth="1"/>
    <col min="5" max="5" width="7.1796875" style="48" customWidth="1"/>
    <col min="6" max="6" width="17.26953125" style="48" customWidth="1"/>
    <col min="7" max="7" width="13" style="48" customWidth="1"/>
    <col min="8" max="8" width="14.7265625" style="48" customWidth="1"/>
    <col min="9" max="9" width="14.7265625" style="49" customWidth="1"/>
    <col min="10" max="11" width="14.7265625" style="50" customWidth="1"/>
    <col min="12" max="15" width="14.7265625" style="42" customWidth="1"/>
    <col min="16" max="17" width="15.54296875" style="42" customWidth="1"/>
    <col min="18" max="16384" width="9.1796875" style="42"/>
  </cols>
  <sheetData>
    <row r="1" spans="1:16" ht="66.75" customHeight="1" x14ac:dyDescent="0.25">
      <c r="A1" s="40" t="s">
        <v>28</v>
      </c>
      <c r="B1" s="40"/>
      <c r="C1" s="201" t="s">
        <v>134</v>
      </c>
      <c r="D1" s="201"/>
      <c r="E1" s="41"/>
      <c r="F1" s="204" t="s">
        <v>40</v>
      </c>
      <c r="G1" s="204"/>
      <c r="H1" s="204"/>
      <c r="I1" s="204"/>
      <c r="J1" s="204"/>
      <c r="K1" s="204"/>
      <c r="L1" s="204"/>
      <c r="M1" s="204"/>
      <c r="N1" s="204"/>
      <c r="O1" s="204"/>
      <c r="P1" s="204"/>
    </row>
    <row r="2" spans="1:16" s="43" customFormat="1" ht="25.5" customHeight="1" x14ac:dyDescent="0.25">
      <c r="A2" s="202" t="str">
        <f>Overview!B4&amp; " - Effective from "&amp;Overview!D4&amp;" - "&amp;Overview!E4&amp;" Designated EHV charges"</f>
        <v>Energy Assets Networks Limited - GSP_G - Effective from 1 April 2025 - Final Designated EHV charges</v>
      </c>
      <c r="B2" s="203"/>
      <c r="C2" s="203"/>
      <c r="D2" s="203"/>
      <c r="E2" s="203"/>
      <c r="F2" s="203"/>
      <c r="G2" s="203"/>
      <c r="H2" s="203"/>
      <c r="I2" s="203"/>
      <c r="J2" s="203"/>
      <c r="K2" s="203"/>
      <c r="L2" s="203"/>
      <c r="M2" s="203"/>
      <c r="N2" s="203"/>
      <c r="O2" s="203"/>
      <c r="P2" s="203"/>
    </row>
    <row r="3" spans="1:16" s="70" customFormat="1" ht="10.5" customHeight="1" x14ac:dyDescent="0.25">
      <c r="A3" s="69"/>
      <c r="B3" s="69"/>
      <c r="C3" s="69"/>
      <c r="D3" s="69"/>
      <c r="E3" s="69"/>
      <c r="F3" s="69"/>
      <c r="G3" s="69"/>
      <c r="H3" s="69"/>
      <c r="I3" s="69"/>
      <c r="J3" s="69"/>
      <c r="K3" s="69"/>
      <c r="L3" s="69"/>
      <c r="M3" s="69"/>
      <c r="N3" s="69"/>
      <c r="O3" s="69"/>
    </row>
    <row r="4" spans="1:16" s="70" customFormat="1" ht="25.5" customHeight="1" x14ac:dyDescent="0.25">
      <c r="A4" s="184" t="s">
        <v>74</v>
      </c>
      <c r="B4" s="184"/>
      <c r="C4" s="184"/>
      <c r="D4" s="184"/>
      <c r="E4" s="184"/>
      <c r="F4" s="184"/>
      <c r="G4" s="69"/>
      <c r="H4" s="69"/>
      <c r="I4" s="69"/>
      <c r="J4" s="69"/>
      <c r="K4" s="69"/>
      <c r="L4" s="69"/>
      <c r="M4" s="69"/>
      <c r="N4" s="69"/>
      <c r="O4" s="69"/>
    </row>
    <row r="5" spans="1:16" s="70" customFormat="1" ht="25.5" customHeight="1" x14ac:dyDescent="0.25">
      <c r="A5" s="198" t="s">
        <v>17</v>
      </c>
      <c r="B5" s="199"/>
      <c r="C5" s="199"/>
      <c r="D5" s="200" t="s">
        <v>71</v>
      </c>
      <c r="E5" s="200"/>
      <c r="F5" s="200"/>
      <c r="G5" s="69"/>
      <c r="H5" s="69"/>
      <c r="I5" s="69"/>
      <c r="J5" s="69"/>
      <c r="K5" s="69"/>
      <c r="L5" s="69"/>
      <c r="M5" s="69"/>
      <c r="N5" s="69"/>
      <c r="O5" s="69"/>
    </row>
    <row r="6" spans="1:16" s="70" customFormat="1" ht="48" customHeight="1" x14ac:dyDescent="0.25">
      <c r="A6" s="183" t="s">
        <v>70</v>
      </c>
      <c r="B6" s="183"/>
      <c r="C6" s="183"/>
      <c r="D6" s="187" t="s">
        <v>724</v>
      </c>
      <c r="E6" s="187"/>
      <c r="F6" s="187"/>
      <c r="G6" s="69"/>
      <c r="H6" s="69"/>
      <c r="I6" s="69"/>
      <c r="J6" s="69"/>
      <c r="K6" s="69"/>
      <c r="L6" s="69"/>
      <c r="M6" s="69"/>
      <c r="N6" s="69"/>
      <c r="O6" s="69"/>
    </row>
    <row r="7" spans="1:16" s="70" customFormat="1" ht="53.25" hidden="1" customHeight="1" x14ac:dyDescent="0.25">
      <c r="A7" s="183"/>
      <c r="B7" s="183"/>
      <c r="C7" s="183"/>
      <c r="D7" s="187"/>
      <c r="E7" s="187"/>
      <c r="F7" s="187"/>
      <c r="G7" s="69"/>
      <c r="H7" s="69"/>
      <c r="I7" s="69"/>
      <c r="J7" s="69"/>
      <c r="K7" s="69"/>
      <c r="L7" s="69"/>
      <c r="M7" s="69"/>
      <c r="N7" s="69"/>
      <c r="O7" s="69"/>
    </row>
    <row r="8" spans="1:16" s="70" customFormat="1" ht="25.5" customHeight="1" x14ac:dyDescent="0.25">
      <c r="A8" s="183" t="s">
        <v>22</v>
      </c>
      <c r="B8" s="183"/>
      <c r="C8" s="183"/>
      <c r="D8" s="187" t="s">
        <v>23</v>
      </c>
      <c r="E8" s="187"/>
      <c r="F8" s="187"/>
      <c r="G8" s="69"/>
      <c r="H8" s="69"/>
      <c r="I8" s="69"/>
      <c r="J8" s="69"/>
      <c r="K8" s="69"/>
      <c r="L8" s="69"/>
      <c r="M8" s="69"/>
      <c r="N8" s="69"/>
      <c r="O8" s="69"/>
    </row>
    <row r="9" spans="1:16" s="70" customFormat="1" ht="10.5" customHeight="1" x14ac:dyDescent="0.25">
      <c r="A9" s="69"/>
      <c r="B9" s="69"/>
      <c r="C9" s="69"/>
      <c r="D9" s="69"/>
      <c r="E9" s="69"/>
      <c r="F9" s="69"/>
      <c r="G9" s="69"/>
      <c r="H9" s="69"/>
      <c r="I9" s="69"/>
      <c r="J9" s="69"/>
      <c r="K9" s="69"/>
      <c r="L9" s="69"/>
      <c r="M9" s="69"/>
      <c r="N9" s="69"/>
      <c r="O9" s="69"/>
    </row>
    <row r="10" spans="1:16" ht="63.75" customHeight="1" x14ac:dyDescent="0.25">
      <c r="A10" s="44" t="s">
        <v>61</v>
      </c>
      <c r="B10" s="45" t="s">
        <v>45</v>
      </c>
      <c r="C10" s="44" t="s">
        <v>46</v>
      </c>
      <c r="D10" s="44" t="s">
        <v>63</v>
      </c>
      <c r="E10" s="45" t="s">
        <v>45</v>
      </c>
      <c r="F10" s="44" t="s">
        <v>47</v>
      </c>
      <c r="G10" s="46" t="s">
        <v>39</v>
      </c>
      <c r="H10" s="46" t="s">
        <v>619</v>
      </c>
      <c r="I10" s="47" t="s">
        <v>128</v>
      </c>
      <c r="J10" s="46" t="s">
        <v>64</v>
      </c>
      <c r="K10" s="46" t="s">
        <v>126</v>
      </c>
      <c r="L10" s="113" t="s">
        <v>142</v>
      </c>
      <c r="M10" s="47" t="s">
        <v>129</v>
      </c>
      <c r="N10" s="46" t="s">
        <v>65</v>
      </c>
      <c r="O10" s="46" t="s">
        <v>127</v>
      </c>
      <c r="P10" s="113" t="s">
        <v>143</v>
      </c>
    </row>
    <row r="11" spans="1:16" ht="12.5" x14ac:dyDescent="0.25">
      <c r="A11" s="247" t="s">
        <v>757</v>
      </c>
      <c r="B11" s="248"/>
      <c r="C11" s="248"/>
      <c r="D11" s="248"/>
      <c r="E11" s="248"/>
      <c r="F11" s="248"/>
      <c r="G11" s="248"/>
      <c r="H11" s="248"/>
      <c r="I11" s="248"/>
      <c r="J11" s="248"/>
      <c r="K11" s="248"/>
      <c r="L11" s="248"/>
      <c r="M11" s="248"/>
      <c r="N11" s="248"/>
      <c r="O11" s="248"/>
      <c r="P11" s="248"/>
    </row>
    <row r="12" spans="1:16" ht="12.5" x14ac:dyDescent="0.25"/>
    <row r="13" spans="1:16" ht="12.5" x14ac:dyDescent="0.25"/>
    <row r="14" spans="1:16" ht="12.5" x14ac:dyDescent="0.25"/>
    <row r="15" spans="1:16" ht="12.5" x14ac:dyDescent="0.25"/>
    <row r="16" spans="1:16" ht="12.5" x14ac:dyDescent="0.25"/>
    <row r="17" ht="12.5" x14ac:dyDescent="0.25"/>
    <row r="18" ht="12.5" x14ac:dyDescent="0.25"/>
    <row r="19" ht="12.5" x14ac:dyDescent="0.25"/>
    <row r="20" ht="12.5" x14ac:dyDescent="0.25"/>
    <row r="21" ht="12.5" x14ac:dyDescent="0.25"/>
    <row r="22" ht="12.5" x14ac:dyDescent="0.25"/>
    <row r="23" ht="12.5" x14ac:dyDescent="0.25"/>
    <row r="24" ht="12.5" x14ac:dyDescent="0.25"/>
    <row r="25" ht="12.5" x14ac:dyDescent="0.25"/>
    <row r="26" ht="12.5" x14ac:dyDescent="0.25"/>
    <row r="27" ht="12.5" x14ac:dyDescent="0.25"/>
    <row r="28" ht="12.5" x14ac:dyDescent="0.25"/>
    <row r="29" ht="12.5" x14ac:dyDescent="0.25"/>
    <row r="30" ht="12.5" x14ac:dyDescent="0.25"/>
    <row r="31" ht="12.5" x14ac:dyDescent="0.25"/>
    <row r="32" ht="12.5" x14ac:dyDescent="0.25"/>
    <row r="33" ht="12.5" x14ac:dyDescent="0.25"/>
    <row r="34" ht="12.5" x14ac:dyDescent="0.25"/>
    <row r="35" ht="12.5" x14ac:dyDescent="0.25"/>
    <row r="36" ht="12.5" x14ac:dyDescent="0.25"/>
    <row r="37" ht="12.5" x14ac:dyDescent="0.25"/>
    <row r="38" ht="12.5" x14ac:dyDescent="0.25"/>
    <row r="39" ht="12.5" x14ac:dyDescent="0.25"/>
    <row r="40" ht="12.5" x14ac:dyDescent="0.25"/>
    <row r="41" ht="12.5" x14ac:dyDescent="0.25"/>
    <row r="42" ht="12.5" x14ac:dyDescent="0.25"/>
    <row r="43" ht="12.5" x14ac:dyDescent="0.25"/>
    <row r="44" ht="12.5" x14ac:dyDescent="0.25"/>
    <row r="45" ht="12.5" x14ac:dyDescent="0.25"/>
    <row r="46" ht="12.5" x14ac:dyDescent="0.25"/>
    <row r="47" ht="12.5" x14ac:dyDescent="0.25"/>
    <row r="48" ht="12.5" x14ac:dyDescent="0.25"/>
    <row r="49" ht="12.5" x14ac:dyDescent="0.25"/>
    <row r="50" ht="12.5" x14ac:dyDescent="0.25"/>
    <row r="51" ht="12.5" x14ac:dyDescent="0.25"/>
    <row r="52" ht="12.5" x14ac:dyDescent="0.25"/>
    <row r="53" ht="12.5" x14ac:dyDescent="0.25"/>
    <row r="54" ht="12.5" x14ac:dyDescent="0.25"/>
    <row r="55" ht="12.5" x14ac:dyDescent="0.25"/>
    <row r="56" ht="12.5" x14ac:dyDescent="0.25"/>
    <row r="57" ht="12.5" x14ac:dyDescent="0.25"/>
    <row r="58" ht="12.5" x14ac:dyDescent="0.25"/>
    <row r="59" ht="12.5" x14ac:dyDescent="0.25"/>
    <row r="60" ht="12.5" x14ac:dyDescent="0.25"/>
    <row r="61" ht="12.5" x14ac:dyDescent="0.25"/>
    <row r="62" ht="12.5" x14ac:dyDescent="0.25"/>
    <row r="63" ht="12.5" x14ac:dyDescent="0.25"/>
    <row r="64" ht="12.5" x14ac:dyDescent="0.25"/>
    <row r="65" ht="12.5" x14ac:dyDescent="0.25"/>
    <row r="66" ht="12.5" x14ac:dyDescent="0.25"/>
    <row r="67" ht="12.5" x14ac:dyDescent="0.25"/>
    <row r="68" ht="12.5" x14ac:dyDescent="0.25"/>
    <row r="69" ht="12.5" x14ac:dyDescent="0.25"/>
    <row r="70" ht="12.5" x14ac:dyDescent="0.25"/>
    <row r="71" ht="12.5" x14ac:dyDescent="0.25"/>
    <row r="72" ht="12.5" x14ac:dyDescent="0.25"/>
    <row r="73" ht="12.5" x14ac:dyDescent="0.25"/>
    <row r="74" ht="12.5" x14ac:dyDescent="0.25"/>
    <row r="75" ht="12.5" x14ac:dyDescent="0.25"/>
    <row r="76" ht="12.5" x14ac:dyDescent="0.25"/>
    <row r="77" ht="12.5" x14ac:dyDescent="0.25"/>
    <row r="78" ht="12.5" x14ac:dyDescent="0.25"/>
    <row r="79" ht="12.5" x14ac:dyDescent="0.25"/>
    <row r="80" ht="12.5" x14ac:dyDescent="0.25"/>
    <row r="81" ht="12.5" x14ac:dyDescent="0.25"/>
    <row r="82" ht="12.5" x14ac:dyDescent="0.25"/>
    <row r="83" ht="12.5" x14ac:dyDescent="0.25"/>
    <row r="84" ht="12.5" x14ac:dyDescent="0.25"/>
    <row r="85" ht="12.5" x14ac:dyDescent="0.25"/>
    <row r="86" ht="12.5" x14ac:dyDescent="0.25"/>
    <row r="87" ht="12.5" x14ac:dyDescent="0.25"/>
    <row r="88" ht="12.5" x14ac:dyDescent="0.25"/>
    <row r="89" ht="12.5" x14ac:dyDescent="0.25"/>
    <row r="90" ht="12.5" x14ac:dyDescent="0.25"/>
    <row r="91" ht="12.5" x14ac:dyDescent="0.25"/>
    <row r="92" ht="12.5" x14ac:dyDescent="0.25"/>
    <row r="93" ht="12.5" x14ac:dyDescent="0.25"/>
    <row r="94" ht="12.5" x14ac:dyDescent="0.25"/>
    <row r="95" ht="12.5" x14ac:dyDescent="0.25"/>
    <row r="96" ht="12.5" x14ac:dyDescent="0.25"/>
    <row r="97" ht="12.5" x14ac:dyDescent="0.25"/>
    <row r="98" ht="12.5" x14ac:dyDescent="0.25"/>
    <row r="99" ht="12.5" x14ac:dyDescent="0.25"/>
    <row r="100" ht="12.5" x14ac:dyDescent="0.25"/>
    <row r="101" ht="12.5" x14ac:dyDescent="0.25"/>
    <row r="102" ht="12.5" x14ac:dyDescent="0.25"/>
    <row r="103" ht="12.5" x14ac:dyDescent="0.25"/>
    <row r="104" ht="12.5" x14ac:dyDescent="0.25"/>
    <row r="105" ht="12.5" x14ac:dyDescent="0.25"/>
    <row r="106" ht="12.5" x14ac:dyDescent="0.25"/>
    <row r="107" ht="12.5" x14ac:dyDescent="0.25"/>
    <row r="108" ht="12.5" x14ac:dyDescent="0.25"/>
    <row r="109" ht="12.5" x14ac:dyDescent="0.25"/>
    <row r="110" ht="12.5" x14ac:dyDescent="0.25"/>
    <row r="111" ht="12.5" x14ac:dyDescent="0.25"/>
    <row r="112" ht="12.5" x14ac:dyDescent="0.25"/>
    <row r="113" ht="12.5" x14ac:dyDescent="0.25"/>
    <row r="114" ht="12.5" x14ac:dyDescent="0.25"/>
    <row r="115" ht="12.5" x14ac:dyDescent="0.25"/>
    <row r="116" ht="12.5" x14ac:dyDescent="0.25"/>
    <row r="117" ht="12.5" x14ac:dyDescent="0.25"/>
    <row r="118" ht="12.5" x14ac:dyDescent="0.25"/>
    <row r="119" ht="12.5" x14ac:dyDescent="0.25"/>
    <row r="120" ht="12.5" x14ac:dyDescent="0.25"/>
    <row r="121" ht="12.5" x14ac:dyDescent="0.25"/>
    <row r="122" ht="12.5" x14ac:dyDescent="0.25"/>
    <row r="123" ht="12.5" x14ac:dyDescent="0.25"/>
    <row r="124" ht="12.5" x14ac:dyDescent="0.25"/>
    <row r="125" ht="12.5" x14ac:dyDescent="0.25"/>
    <row r="126" ht="12.5" x14ac:dyDescent="0.25"/>
    <row r="127" ht="12.5" x14ac:dyDescent="0.25"/>
    <row r="128" ht="12.5" x14ac:dyDescent="0.25"/>
    <row r="129" ht="12.5" x14ac:dyDescent="0.25"/>
    <row r="130" ht="12.5" x14ac:dyDescent="0.25"/>
    <row r="131" ht="12.5" x14ac:dyDescent="0.25"/>
    <row r="132" ht="12.5" x14ac:dyDescent="0.25"/>
    <row r="133" ht="12.5" x14ac:dyDescent="0.25"/>
    <row r="134" ht="12.5" x14ac:dyDescent="0.25"/>
    <row r="135" ht="12.5" x14ac:dyDescent="0.25"/>
    <row r="136" ht="12.5" x14ac:dyDescent="0.25"/>
    <row r="137" ht="12.5" x14ac:dyDescent="0.25"/>
    <row r="138" ht="12.5" x14ac:dyDescent="0.25"/>
    <row r="139" ht="12.5" x14ac:dyDescent="0.25"/>
    <row r="140" ht="12.5" x14ac:dyDescent="0.25"/>
    <row r="141" ht="12.5" x14ac:dyDescent="0.25"/>
    <row r="142" ht="12.5" x14ac:dyDescent="0.25"/>
    <row r="143" ht="12.5" x14ac:dyDescent="0.25"/>
    <row r="144" ht="12.5" x14ac:dyDescent="0.25"/>
    <row r="145" ht="12.5" x14ac:dyDescent="0.25"/>
    <row r="146" ht="12.5" x14ac:dyDescent="0.25"/>
  </sheetData>
  <mergeCells count="13">
    <mergeCell ref="A11:P11"/>
    <mergeCell ref="A4:F4"/>
    <mergeCell ref="D5:F5"/>
    <mergeCell ref="D6:F6"/>
    <mergeCell ref="C1:D1"/>
    <mergeCell ref="A2:P2"/>
    <mergeCell ref="F1:P1"/>
    <mergeCell ref="D7:F7"/>
    <mergeCell ref="D8:F8"/>
    <mergeCell ref="A5:C5"/>
    <mergeCell ref="A6:C6"/>
    <mergeCell ref="A7:C7"/>
    <mergeCell ref="A8:C8"/>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54"/>
  <sheetViews>
    <sheetView topLeftCell="A2" zoomScale="90" zoomScaleNormal="90" zoomScaleSheetLayoutView="100" workbookViewId="0">
      <selection activeCell="E12" sqref="E12"/>
    </sheetView>
  </sheetViews>
  <sheetFormatPr defaultColWidth="9.1796875" defaultRowHeight="12.5" x14ac:dyDescent="0.25"/>
  <cols>
    <col min="1" max="1" width="14.7265625" style="42" customWidth="1"/>
    <col min="2" max="2" width="8.7265625" style="42" customWidth="1"/>
    <col min="3" max="3" width="15.7265625" style="48" bestFit="1" customWidth="1"/>
    <col min="4" max="4" width="50.7265625" style="48" customWidth="1"/>
    <col min="5" max="5" width="14.7265625" style="49" customWidth="1"/>
    <col min="6" max="7" width="14.7265625" style="50" customWidth="1"/>
    <col min="8" max="8" width="14.7265625" style="42" customWidth="1"/>
    <col min="9" max="9" width="15.54296875" style="42" customWidth="1"/>
    <col min="10" max="13" width="9.1796875" style="42"/>
    <col min="14" max="14" width="9.453125" style="42" bestFit="1" customWidth="1"/>
    <col min="15" max="16384" width="9.1796875" style="42"/>
  </cols>
  <sheetData>
    <row r="1" spans="1:14" ht="66.75" customHeight="1" x14ac:dyDescent="0.25">
      <c r="A1" s="208" t="s">
        <v>77</v>
      </c>
      <c r="B1" s="208"/>
      <c r="C1" s="208"/>
      <c r="D1" s="208"/>
      <c r="E1" s="208"/>
      <c r="F1" s="208"/>
      <c r="G1" s="208"/>
      <c r="H1" s="208"/>
    </row>
    <row r="2" spans="1:14" s="43" customFormat="1" ht="25.5" customHeight="1" x14ac:dyDescent="0.25">
      <c r="A2" s="205" t="str">
        <f>Overview!B4&amp; " - Effective from "&amp;Overview!D4&amp;" - "&amp;Overview!E4&amp;" Designated EHV import charges"</f>
        <v>Energy Assets Networks Limited - GSP_G - Effective from 1 April 2025 - Final Designated EHV import charges</v>
      </c>
      <c r="B2" s="206"/>
      <c r="C2" s="206"/>
      <c r="D2" s="206"/>
      <c r="E2" s="206"/>
      <c r="F2" s="206"/>
      <c r="G2" s="206"/>
      <c r="H2" s="207"/>
    </row>
    <row r="3" spans="1:14" s="70" customFormat="1" ht="18" x14ac:dyDescent="0.25">
      <c r="A3" s="74"/>
      <c r="B3" s="74"/>
      <c r="C3" s="74"/>
      <c r="D3" s="75"/>
      <c r="E3" s="76"/>
      <c r="F3" s="76"/>
      <c r="G3" s="77"/>
      <c r="H3" s="77"/>
      <c r="I3" s="69"/>
      <c r="J3" s="69"/>
      <c r="K3" s="69"/>
      <c r="L3" s="69"/>
      <c r="M3" s="69"/>
      <c r="N3" s="69"/>
    </row>
    <row r="4" spans="1:14" ht="60.75" customHeight="1" x14ac:dyDescent="0.25">
      <c r="A4" s="44" t="s">
        <v>61</v>
      </c>
      <c r="B4" s="45" t="s">
        <v>45</v>
      </c>
      <c r="C4" s="44" t="s">
        <v>46</v>
      </c>
      <c r="D4" s="46" t="s">
        <v>39</v>
      </c>
      <c r="E4" s="107" t="str">
        <f>'Annex 2 Designated EHV charges'!I10</f>
        <v>Import
Super Red
unit charge
(p/kWh)</v>
      </c>
      <c r="F4" s="107" t="str">
        <f>'Annex 2 Designated EHV charges'!J10</f>
        <v>Import
fixed charge
(p/day)</v>
      </c>
      <c r="G4" s="107" t="str">
        <f>'Annex 2 Designated EHV charges'!K10</f>
        <v>Import
capacity charge
(p/kVA/day)</v>
      </c>
      <c r="H4" s="107" t="str">
        <f>'Annex 2 Designated EHV charges'!L10</f>
        <v>Import
exceeded capacity charge
(p/kVA/day)</v>
      </c>
    </row>
    <row r="5" spans="1:14" ht="12.75" customHeight="1" x14ac:dyDescent="0.25">
      <c r="A5" s="249" t="s">
        <v>757</v>
      </c>
      <c r="B5" s="249"/>
      <c r="C5" s="249"/>
      <c r="D5" s="249"/>
      <c r="E5" s="249"/>
      <c r="F5" s="249"/>
      <c r="G5" s="249"/>
      <c r="H5" s="249"/>
    </row>
    <row r="6" spans="1:14" ht="12.75" customHeight="1" x14ac:dyDescent="0.25">
      <c r="C6" s="42"/>
      <c r="D6" s="42"/>
      <c r="E6" s="42"/>
      <c r="F6" s="42"/>
      <c r="G6" s="42"/>
    </row>
    <row r="7" spans="1:14" ht="12.75" customHeight="1" x14ac:dyDescent="0.25">
      <c r="C7" s="42"/>
      <c r="D7" s="42"/>
      <c r="E7" s="42"/>
      <c r="F7" s="42"/>
      <c r="G7" s="42"/>
    </row>
    <row r="8" spans="1:14" ht="12.75" customHeight="1" x14ac:dyDescent="0.25">
      <c r="C8" s="42"/>
      <c r="D8" s="42"/>
      <c r="E8" s="42"/>
      <c r="F8" s="42"/>
      <c r="G8" s="42"/>
    </row>
    <row r="9" spans="1:14" ht="12.75" customHeight="1" x14ac:dyDescent="0.25">
      <c r="C9" s="42"/>
      <c r="D9" s="42"/>
      <c r="E9" s="42"/>
      <c r="F9" s="42"/>
      <c r="G9" s="42"/>
    </row>
    <row r="10" spans="1:14" ht="12.75" customHeight="1" x14ac:dyDescent="0.25">
      <c r="C10" s="42"/>
      <c r="D10" s="42"/>
      <c r="E10" s="42"/>
      <c r="F10" s="42"/>
      <c r="G10" s="42"/>
    </row>
    <row r="11" spans="1:14" ht="12.75" customHeight="1" x14ac:dyDescent="0.25">
      <c r="C11" s="42"/>
      <c r="D11" s="42"/>
      <c r="E11" s="42"/>
      <c r="F11" s="42"/>
      <c r="G11" s="42"/>
    </row>
    <row r="12" spans="1:14" ht="12.75" customHeight="1" x14ac:dyDescent="0.25">
      <c r="C12" s="42"/>
      <c r="D12" s="42"/>
      <c r="E12" s="42"/>
      <c r="F12" s="42"/>
      <c r="G12" s="42"/>
    </row>
    <row r="13" spans="1:14" ht="12.75" customHeight="1" x14ac:dyDescent="0.25">
      <c r="C13" s="42"/>
      <c r="D13" s="42"/>
      <c r="E13" s="42"/>
      <c r="F13" s="42"/>
      <c r="G13" s="42"/>
    </row>
    <row r="14" spans="1:14" ht="12.75" customHeight="1" x14ac:dyDescent="0.25">
      <c r="C14" s="42"/>
      <c r="D14" s="42"/>
      <c r="E14" s="42"/>
      <c r="F14" s="42"/>
      <c r="G14" s="42"/>
    </row>
    <row r="15" spans="1:14" ht="12.75" customHeight="1" x14ac:dyDescent="0.25">
      <c r="C15" s="42"/>
      <c r="D15" s="42"/>
      <c r="E15" s="42"/>
      <c r="F15" s="42"/>
      <c r="G15" s="42"/>
    </row>
    <row r="16" spans="1:14" ht="12.75" customHeight="1" x14ac:dyDescent="0.25">
      <c r="C16" s="42"/>
      <c r="D16" s="42"/>
      <c r="E16" s="42"/>
      <c r="F16" s="42"/>
      <c r="G16" s="42"/>
    </row>
    <row r="17" spans="3:7" ht="12.75" customHeight="1" x14ac:dyDescent="0.25">
      <c r="C17" s="42"/>
      <c r="D17" s="42"/>
      <c r="E17" s="42"/>
      <c r="F17" s="42"/>
      <c r="G17" s="42"/>
    </row>
    <row r="18" spans="3:7" ht="12.75" customHeight="1" x14ac:dyDescent="0.25">
      <c r="C18" s="42"/>
      <c r="D18" s="42"/>
      <c r="E18" s="42"/>
      <c r="F18" s="42"/>
      <c r="G18" s="42"/>
    </row>
    <row r="19" spans="3:7" ht="12.75" customHeight="1" x14ac:dyDescent="0.25">
      <c r="C19" s="42"/>
      <c r="D19" s="42"/>
      <c r="E19" s="42"/>
      <c r="F19" s="42"/>
      <c r="G19" s="42"/>
    </row>
    <row r="20" spans="3:7" ht="12.75" customHeight="1" x14ac:dyDescent="0.25">
      <c r="C20" s="42"/>
      <c r="D20" s="42"/>
      <c r="E20" s="42"/>
      <c r="F20" s="42"/>
      <c r="G20" s="42"/>
    </row>
    <row r="21" spans="3:7" ht="12.75" customHeight="1" x14ac:dyDescent="0.25">
      <c r="C21" s="42"/>
      <c r="D21" s="42"/>
      <c r="E21" s="42"/>
      <c r="F21" s="42"/>
      <c r="G21" s="42"/>
    </row>
    <row r="22" spans="3:7" ht="12.75" customHeight="1" x14ac:dyDescent="0.25">
      <c r="C22" s="42"/>
      <c r="D22" s="42"/>
      <c r="E22" s="42"/>
      <c r="F22" s="42"/>
      <c r="G22" s="42"/>
    </row>
    <row r="23" spans="3:7" ht="12.75" customHeight="1" x14ac:dyDescent="0.25">
      <c r="C23" s="42"/>
      <c r="D23" s="42"/>
      <c r="E23" s="42"/>
      <c r="F23" s="42"/>
      <c r="G23" s="42"/>
    </row>
    <row r="24" spans="3:7" ht="12.75" customHeight="1" x14ac:dyDescent="0.25">
      <c r="C24" s="42"/>
      <c r="D24" s="42"/>
      <c r="E24" s="42"/>
      <c r="F24" s="42"/>
      <c r="G24" s="42"/>
    </row>
    <row r="25" spans="3:7" ht="12.75" customHeight="1" x14ac:dyDescent="0.25">
      <c r="C25" s="42"/>
      <c r="D25" s="42"/>
      <c r="E25" s="42"/>
      <c r="F25" s="42"/>
      <c r="G25" s="42"/>
    </row>
    <row r="26" spans="3:7" ht="12.75" customHeight="1" x14ac:dyDescent="0.25">
      <c r="C26" s="42"/>
      <c r="D26" s="42"/>
      <c r="E26" s="42"/>
      <c r="F26" s="42"/>
      <c r="G26" s="42"/>
    </row>
    <row r="27" spans="3:7" ht="12.75" customHeight="1" x14ac:dyDescent="0.25">
      <c r="C27" s="42"/>
      <c r="D27" s="42"/>
      <c r="E27" s="42"/>
      <c r="F27" s="42"/>
      <c r="G27" s="42"/>
    </row>
    <row r="28" spans="3:7" ht="12.75" customHeight="1" x14ac:dyDescent="0.25">
      <c r="C28" s="42"/>
      <c r="D28" s="42"/>
      <c r="E28" s="42"/>
      <c r="F28" s="42"/>
      <c r="G28" s="42"/>
    </row>
    <row r="29" spans="3:7" ht="12.75" customHeight="1" x14ac:dyDescent="0.25">
      <c r="C29" s="42"/>
      <c r="D29" s="42"/>
      <c r="E29" s="42"/>
      <c r="F29" s="42"/>
      <c r="G29" s="42"/>
    </row>
    <row r="30" spans="3:7" ht="12.75" customHeight="1" x14ac:dyDescent="0.25">
      <c r="C30" s="42"/>
      <c r="D30" s="42"/>
      <c r="E30" s="42"/>
      <c r="F30" s="42"/>
      <c r="G30" s="42"/>
    </row>
    <row r="31" spans="3:7" ht="12.75" customHeight="1" x14ac:dyDescent="0.25">
      <c r="C31" s="42"/>
      <c r="D31" s="42"/>
      <c r="E31" s="42"/>
      <c r="F31" s="42"/>
      <c r="G31" s="42"/>
    </row>
    <row r="32" spans="3:7" ht="12.75" customHeight="1" x14ac:dyDescent="0.25">
      <c r="C32" s="42"/>
      <c r="D32" s="42"/>
      <c r="E32" s="42"/>
      <c r="F32" s="42"/>
      <c r="G32" s="42"/>
    </row>
    <row r="33" spans="3:7" ht="12.75" customHeight="1" x14ac:dyDescent="0.25">
      <c r="C33" s="42"/>
      <c r="D33" s="42"/>
      <c r="E33" s="42"/>
      <c r="F33" s="42"/>
      <c r="G33" s="42"/>
    </row>
    <row r="34" spans="3:7" ht="12.75" customHeight="1" x14ac:dyDescent="0.25">
      <c r="C34" s="42"/>
      <c r="D34" s="42"/>
      <c r="E34" s="42"/>
      <c r="F34" s="42"/>
      <c r="G34" s="42"/>
    </row>
    <row r="35" spans="3:7" ht="12.75" customHeight="1" x14ac:dyDescent="0.25">
      <c r="C35" s="42"/>
      <c r="D35" s="42"/>
      <c r="E35" s="42"/>
      <c r="F35" s="42"/>
      <c r="G35" s="42"/>
    </row>
    <row r="36" spans="3:7" ht="12.75" customHeight="1" x14ac:dyDescent="0.25">
      <c r="C36" s="42"/>
      <c r="D36" s="42"/>
      <c r="E36" s="42"/>
      <c r="F36" s="42"/>
      <c r="G36" s="42"/>
    </row>
    <row r="37" spans="3:7" ht="12.75" customHeight="1" x14ac:dyDescent="0.25">
      <c r="C37" s="42"/>
      <c r="D37" s="42"/>
      <c r="E37" s="42"/>
      <c r="F37" s="42"/>
      <c r="G37" s="42"/>
    </row>
    <row r="38" spans="3:7" ht="12.75" customHeight="1" x14ac:dyDescent="0.25">
      <c r="C38" s="42"/>
      <c r="D38" s="42"/>
      <c r="E38" s="42"/>
      <c r="F38" s="42"/>
      <c r="G38" s="42"/>
    </row>
    <row r="39" spans="3:7" ht="12.75" customHeight="1" x14ac:dyDescent="0.25">
      <c r="C39" s="42"/>
      <c r="D39" s="42"/>
      <c r="E39" s="42"/>
      <c r="F39" s="42"/>
      <c r="G39" s="42"/>
    </row>
    <row r="40" spans="3:7" ht="12.75" customHeight="1" x14ac:dyDescent="0.25">
      <c r="C40" s="42"/>
      <c r="D40" s="42"/>
      <c r="E40" s="42"/>
      <c r="F40" s="42"/>
      <c r="G40" s="42"/>
    </row>
    <row r="41" spans="3:7" ht="12.75" customHeight="1" x14ac:dyDescent="0.25">
      <c r="C41" s="42"/>
      <c r="D41" s="42"/>
      <c r="E41" s="42"/>
      <c r="F41" s="42"/>
      <c r="G41" s="42"/>
    </row>
    <row r="42" spans="3:7" ht="12.75" customHeight="1" x14ac:dyDescent="0.25">
      <c r="C42" s="42"/>
      <c r="D42" s="42"/>
      <c r="E42" s="42"/>
      <c r="F42" s="42"/>
      <c r="G42" s="42"/>
    </row>
    <row r="43" spans="3:7" ht="12.75" customHeight="1" x14ac:dyDescent="0.25">
      <c r="C43" s="42"/>
      <c r="D43" s="42"/>
      <c r="E43" s="42"/>
      <c r="F43" s="42"/>
      <c r="G43" s="42"/>
    </row>
    <row r="44" spans="3:7" ht="12.75" customHeight="1" x14ac:dyDescent="0.25">
      <c r="C44" s="42"/>
      <c r="D44" s="42"/>
      <c r="E44" s="42"/>
      <c r="F44" s="42"/>
      <c r="G44" s="42"/>
    </row>
    <row r="45" spans="3:7" ht="12.75" customHeight="1" x14ac:dyDescent="0.25">
      <c r="C45" s="42"/>
      <c r="D45" s="42"/>
      <c r="E45" s="42"/>
      <c r="F45" s="42"/>
      <c r="G45" s="42"/>
    </row>
    <row r="46" spans="3:7" ht="12.75" customHeight="1" x14ac:dyDescent="0.25">
      <c r="C46" s="42"/>
      <c r="D46" s="42"/>
      <c r="E46" s="42"/>
      <c r="F46" s="42"/>
      <c r="G46" s="42"/>
    </row>
    <row r="47" spans="3:7" ht="12.75" customHeight="1" x14ac:dyDescent="0.25">
      <c r="C47" s="42"/>
      <c r="D47" s="42"/>
      <c r="E47" s="42"/>
      <c r="F47" s="42"/>
      <c r="G47" s="42"/>
    </row>
    <row r="48" spans="3:7" ht="12.75" customHeight="1" x14ac:dyDescent="0.25">
      <c r="C48" s="42"/>
      <c r="D48" s="42"/>
      <c r="E48" s="42"/>
      <c r="F48" s="42"/>
      <c r="G48" s="42"/>
    </row>
    <row r="49" spans="3:7" ht="12.75" customHeight="1" x14ac:dyDescent="0.25">
      <c r="C49" s="42"/>
      <c r="D49" s="42"/>
      <c r="E49" s="42"/>
      <c r="F49" s="42"/>
      <c r="G49" s="42"/>
    </row>
    <row r="50" spans="3:7" ht="12.75" customHeight="1" x14ac:dyDescent="0.25">
      <c r="C50" s="42"/>
      <c r="D50" s="42"/>
      <c r="E50" s="42"/>
      <c r="F50" s="42"/>
      <c r="G50" s="42"/>
    </row>
    <row r="51" spans="3:7" ht="12.75" customHeight="1" x14ac:dyDescent="0.25">
      <c r="C51" s="42"/>
      <c r="D51" s="42"/>
      <c r="E51" s="42"/>
      <c r="F51" s="42"/>
      <c r="G51" s="42"/>
    </row>
    <row r="52" spans="3:7" ht="12.75" customHeight="1" x14ac:dyDescent="0.25">
      <c r="C52" s="42"/>
      <c r="D52" s="42"/>
      <c r="E52" s="42"/>
      <c r="F52" s="42"/>
      <c r="G52" s="42"/>
    </row>
    <row r="53" spans="3:7" ht="12.75" customHeight="1" x14ac:dyDescent="0.25">
      <c r="C53" s="42"/>
      <c r="D53" s="42"/>
      <c r="E53" s="42"/>
      <c r="F53" s="42"/>
      <c r="G53" s="42"/>
    </row>
    <row r="54" spans="3:7" ht="12.75" customHeight="1" x14ac:dyDescent="0.25">
      <c r="C54" s="42"/>
      <c r="D54" s="42"/>
      <c r="E54" s="42"/>
      <c r="F54" s="42"/>
      <c r="G54" s="42"/>
    </row>
    <row r="55" spans="3:7" ht="12.75" customHeight="1" x14ac:dyDescent="0.25">
      <c r="C55" s="42"/>
      <c r="D55" s="42"/>
      <c r="E55" s="42"/>
      <c r="F55" s="42"/>
      <c r="G55" s="42"/>
    </row>
    <row r="56" spans="3:7" ht="12.75" customHeight="1" x14ac:dyDescent="0.25">
      <c r="C56" s="42"/>
      <c r="D56" s="42"/>
      <c r="E56" s="42"/>
      <c r="F56" s="42"/>
      <c r="G56" s="42"/>
    </row>
    <row r="57" spans="3:7" ht="12.75" customHeight="1" x14ac:dyDescent="0.25">
      <c r="C57" s="42"/>
      <c r="D57" s="42"/>
      <c r="E57" s="42"/>
      <c r="F57" s="42"/>
      <c r="G57" s="42"/>
    </row>
    <row r="58" spans="3:7" ht="12.75" customHeight="1" x14ac:dyDescent="0.25">
      <c r="C58" s="42"/>
      <c r="D58" s="42"/>
      <c r="E58" s="42"/>
      <c r="F58" s="42"/>
      <c r="G58" s="42"/>
    </row>
    <row r="59" spans="3:7" ht="12.75" customHeight="1" x14ac:dyDescent="0.25">
      <c r="C59" s="42"/>
      <c r="D59" s="42"/>
      <c r="E59" s="42"/>
      <c r="F59" s="42"/>
      <c r="G59" s="42"/>
    </row>
    <row r="60" spans="3:7" ht="12.75" customHeight="1" x14ac:dyDescent="0.25">
      <c r="C60" s="42"/>
      <c r="D60" s="42"/>
      <c r="E60" s="42"/>
      <c r="F60" s="42"/>
      <c r="G60" s="42"/>
    </row>
    <row r="61" spans="3:7" ht="12.75" customHeight="1" x14ac:dyDescent="0.25">
      <c r="C61" s="42"/>
      <c r="D61" s="42"/>
      <c r="E61" s="42"/>
      <c r="F61" s="42"/>
      <c r="G61" s="42"/>
    </row>
    <row r="62" spans="3:7" ht="12.75" customHeight="1" x14ac:dyDescent="0.25">
      <c r="C62" s="42"/>
      <c r="D62" s="42"/>
      <c r="E62" s="42"/>
      <c r="F62" s="42"/>
      <c r="G62" s="42"/>
    </row>
    <row r="63" spans="3:7" ht="12.75" customHeight="1" x14ac:dyDescent="0.25">
      <c r="C63" s="42"/>
      <c r="D63" s="42"/>
      <c r="E63" s="42"/>
      <c r="F63" s="42"/>
      <c r="G63" s="42"/>
    </row>
    <row r="64" spans="3:7" ht="12.75" customHeight="1" x14ac:dyDescent="0.25">
      <c r="C64" s="42"/>
      <c r="D64" s="42"/>
      <c r="E64" s="42"/>
      <c r="F64" s="42"/>
      <c r="G64" s="42"/>
    </row>
    <row r="65" spans="3:7" ht="12.75" customHeight="1" x14ac:dyDescent="0.25">
      <c r="C65" s="42"/>
      <c r="D65" s="42"/>
      <c r="E65" s="42"/>
      <c r="F65" s="42"/>
      <c r="G65" s="42"/>
    </row>
    <row r="66" spans="3:7" ht="12.75" customHeight="1" x14ac:dyDescent="0.25">
      <c r="C66" s="42"/>
      <c r="D66" s="42"/>
      <c r="E66" s="42"/>
      <c r="F66" s="42"/>
      <c r="G66" s="42"/>
    </row>
    <row r="67" spans="3:7" ht="12.75" customHeight="1" x14ac:dyDescent="0.25">
      <c r="C67" s="42"/>
      <c r="D67" s="42"/>
      <c r="E67" s="42"/>
      <c r="F67" s="42"/>
      <c r="G67" s="42"/>
    </row>
    <row r="68" spans="3:7" ht="12.75" customHeight="1" x14ac:dyDescent="0.25">
      <c r="C68" s="42"/>
      <c r="D68" s="42"/>
      <c r="E68" s="42"/>
      <c r="F68" s="42"/>
      <c r="G68" s="42"/>
    </row>
    <row r="69" spans="3:7" ht="12.75" customHeight="1" x14ac:dyDescent="0.25">
      <c r="C69" s="42"/>
      <c r="D69" s="42"/>
      <c r="E69" s="42"/>
      <c r="F69" s="42"/>
      <c r="G69" s="42"/>
    </row>
    <row r="70" spans="3:7" ht="12.75" customHeight="1" x14ac:dyDescent="0.25">
      <c r="C70" s="42"/>
      <c r="D70" s="42"/>
      <c r="E70" s="42"/>
      <c r="F70" s="42"/>
      <c r="G70" s="42"/>
    </row>
    <row r="71" spans="3:7" ht="12.75" customHeight="1" x14ac:dyDescent="0.25">
      <c r="C71" s="42"/>
      <c r="D71" s="42"/>
      <c r="E71" s="42"/>
      <c r="F71" s="42"/>
      <c r="G71" s="42"/>
    </row>
    <row r="72" spans="3:7" ht="12.75" customHeight="1" x14ac:dyDescent="0.25">
      <c r="C72" s="42"/>
      <c r="D72" s="42"/>
      <c r="E72" s="42"/>
      <c r="F72" s="42"/>
      <c r="G72" s="42"/>
    </row>
    <row r="73" spans="3:7" ht="12.75" customHeight="1" x14ac:dyDescent="0.25">
      <c r="C73" s="42"/>
      <c r="D73" s="42"/>
      <c r="E73" s="42"/>
      <c r="F73" s="42"/>
      <c r="G73" s="42"/>
    </row>
    <row r="74" spans="3:7" ht="12.75" customHeight="1" x14ac:dyDescent="0.25">
      <c r="C74" s="42"/>
      <c r="D74" s="42"/>
      <c r="E74" s="42"/>
      <c r="F74" s="42"/>
      <c r="G74" s="42"/>
    </row>
    <row r="75" spans="3:7" ht="12.75" customHeight="1" x14ac:dyDescent="0.25">
      <c r="C75" s="42"/>
      <c r="D75" s="42"/>
      <c r="E75" s="42"/>
      <c r="F75" s="42"/>
      <c r="G75" s="42"/>
    </row>
    <row r="76" spans="3:7" ht="12.75" customHeight="1" x14ac:dyDescent="0.25">
      <c r="C76" s="42"/>
      <c r="D76" s="42"/>
      <c r="E76" s="42"/>
      <c r="F76" s="42"/>
      <c r="G76" s="42"/>
    </row>
    <row r="77" spans="3:7" ht="12.75" customHeight="1" x14ac:dyDescent="0.25">
      <c r="C77" s="42"/>
      <c r="D77" s="42"/>
      <c r="E77" s="42"/>
      <c r="F77" s="42"/>
      <c r="G77" s="42"/>
    </row>
    <row r="78" spans="3:7" ht="12.75" customHeight="1" x14ac:dyDescent="0.25">
      <c r="C78" s="42"/>
      <c r="D78" s="42"/>
      <c r="E78" s="42"/>
      <c r="F78" s="42"/>
      <c r="G78" s="42"/>
    </row>
    <row r="79" spans="3:7" ht="12.75" customHeight="1" x14ac:dyDescent="0.25">
      <c r="C79" s="42"/>
      <c r="D79" s="42"/>
      <c r="E79" s="42"/>
      <c r="F79" s="42"/>
      <c r="G79" s="42"/>
    </row>
    <row r="80" spans="3:7" ht="12.75" customHeight="1" x14ac:dyDescent="0.25">
      <c r="C80" s="42"/>
      <c r="D80" s="42"/>
      <c r="E80" s="42"/>
      <c r="F80" s="42"/>
      <c r="G80" s="42"/>
    </row>
    <row r="81" spans="3:7" ht="12.75" customHeight="1" x14ac:dyDescent="0.25">
      <c r="C81" s="42"/>
      <c r="D81" s="42"/>
      <c r="E81" s="42"/>
      <c r="F81" s="42"/>
      <c r="G81" s="42"/>
    </row>
    <row r="82" spans="3:7" ht="12.75" customHeight="1" x14ac:dyDescent="0.25">
      <c r="C82" s="42"/>
      <c r="D82" s="42"/>
      <c r="E82" s="42"/>
      <c r="F82" s="42"/>
      <c r="G82" s="42"/>
    </row>
    <row r="83" spans="3:7" ht="12.75" customHeight="1" x14ac:dyDescent="0.25">
      <c r="C83" s="42"/>
      <c r="D83" s="42"/>
      <c r="E83" s="42"/>
      <c r="F83" s="42"/>
      <c r="G83" s="42"/>
    </row>
    <row r="84" spans="3:7" ht="12.75" customHeight="1" x14ac:dyDescent="0.25">
      <c r="C84" s="42"/>
      <c r="D84" s="42"/>
      <c r="E84" s="42"/>
      <c r="F84" s="42"/>
      <c r="G84" s="42"/>
    </row>
    <row r="85" spans="3:7" ht="12.75" customHeight="1" x14ac:dyDescent="0.25">
      <c r="C85" s="42"/>
      <c r="D85" s="42"/>
      <c r="E85" s="42"/>
      <c r="F85" s="42"/>
      <c r="G85" s="42"/>
    </row>
    <row r="86" spans="3:7" ht="12.75" customHeight="1" x14ac:dyDescent="0.25">
      <c r="C86" s="42"/>
      <c r="D86" s="42"/>
      <c r="E86" s="42"/>
      <c r="F86" s="42"/>
      <c r="G86" s="42"/>
    </row>
    <row r="87" spans="3:7" ht="12.75" customHeight="1" x14ac:dyDescent="0.25">
      <c r="C87" s="42"/>
      <c r="D87" s="42"/>
      <c r="E87" s="42"/>
      <c r="F87" s="42"/>
      <c r="G87" s="42"/>
    </row>
    <row r="88" spans="3:7" ht="12.75" customHeight="1" x14ac:dyDescent="0.25">
      <c r="C88" s="42"/>
      <c r="D88" s="42"/>
      <c r="E88" s="42"/>
      <c r="F88" s="42"/>
      <c r="G88" s="42"/>
    </row>
    <row r="89" spans="3:7" ht="12.75" customHeight="1" x14ac:dyDescent="0.25">
      <c r="C89" s="42"/>
      <c r="D89" s="42"/>
      <c r="E89" s="42"/>
      <c r="F89" s="42"/>
      <c r="G89" s="42"/>
    </row>
    <row r="90" spans="3:7" ht="12.75" customHeight="1" x14ac:dyDescent="0.25">
      <c r="C90" s="42"/>
      <c r="D90" s="42"/>
      <c r="E90" s="42"/>
      <c r="F90" s="42"/>
      <c r="G90" s="42"/>
    </row>
    <row r="91" spans="3:7" ht="12.75" customHeight="1" x14ac:dyDescent="0.25">
      <c r="C91" s="42"/>
      <c r="D91" s="42"/>
      <c r="E91" s="42"/>
      <c r="F91" s="42"/>
      <c r="G91" s="42"/>
    </row>
    <row r="92" spans="3:7" ht="12.75" customHeight="1" x14ac:dyDescent="0.25">
      <c r="C92" s="42"/>
      <c r="D92" s="42"/>
      <c r="E92" s="42"/>
      <c r="F92" s="42"/>
      <c r="G92" s="42"/>
    </row>
    <row r="93" spans="3:7" ht="12.75" customHeight="1" x14ac:dyDescent="0.25">
      <c r="C93" s="42"/>
      <c r="D93" s="42"/>
      <c r="E93" s="42"/>
      <c r="F93" s="42"/>
      <c r="G93" s="42"/>
    </row>
    <row r="94" spans="3:7" ht="12.75" customHeight="1" x14ac:dyDescent="0.25">
      <c r="C94" s="42"/>
      <c r="D94" s="42"/>
      <c r="E94" s="42"/>
      <c r="F94" s="42"/>
      <c r="G94" s="42"/>
    </row>
    <row r="95" spans="3:7" ht="12.75" customHeight="1" x14ac:dyDescent="0.25">
      <c r="C95" s="42"/>
      <c r="D95" s="42"/>
      <c r="E95" s="42"/>
      <c r="F95" s="42"/>
      <c r="G95" s="42"/>
    </row>
    <row r="96" spans="3:7" ht="12.75" customHeight="1" x14ac:dyDescent="0.25">
      <c r="C96" s="42"/>
      <c r="D96" s="42"/>
      <c r="E96" s="42"/>
      <c r="F96" s="42"/>
      <c r="G96" s="42"/>
    </row>
    <row r="97" spans="3:7" ht="12.75" customHeight="1" x14ac:dyDescent="0.25">
      <c r="C97" s="42"/>
      <c r="D97" s="42"/>
      <c r="E97" s="42"/>
      <c r="F97" s="42"/>
      <c r="G97" s="42"/>
    </row>
    <row r="98" spans="3:7" ht="12.75" customHeight="1" x14ac:dyDescent="0.25">
      <c r="C98" s="42"/>
      <c r="D98" s="42"/>
      <c r="E98" s="42"/>
      <c r="F98" s="42"/>
      <c r="G98" s="42"/>
    </row>
    <row r="99" spans="3:7" ht="12.75" customHeight="1" x14ac:dyDescent="0.25">
      <c r="C99" s="42"/>
      <c r="D99" s="42"/>
      <c r="E99" s="42"/>
      <c r="F99" s="42"/>
      <c r="G99" s="42"/>
    </row>
    <row r="100" spans="3:7" ht="12.75" customHeight="1" x14ac:dyDescent="0.25">
      <c r="C100" s="42"/>
      <c r="D100" s="42"/>
      <c r="E100" s="42"/>
      <c r="F100" s="42"/>
      <c r="G100" s="42"/>
    </row>
    <row r="101" spans="3:7" ht="12.75" customHeight="1" x14ac:dyDescent="0.25">
      <c r="C101" s="42"/>
      <c r="D101" s="42"/>
      <c r="E101" s="42"/>
      <c r="F101" s="42"/>
      <c r="G101" s="42"/>
    </row>
    <row r="102" spans="3:7" ht="12.75" customHeight="1" x14ac:dyDescent="0.25">
      <c r="C102" s="42"/>
      <c r="D102" s="42"/>
      <c r="E102" s="42"/>
      <c r="F102" s="42"/>
      <c r="G102" s="42"/>
    </row>
    <row r="103" spans="3:7" ht="12.75" customHeight="1" x14ac:dyDescent="0.25">
      <c r="C103" s="42"/>
      <c r="D103" s="42"/>
      <c r="E103" s="42"/>
      <c r="F103" s="42"/>
      <c r="G103" s="42"/>
    </row>
    <row r="104" spans="3:7" ht="12.75" customHeight="1" x14ac:dyDescent="0.25">
      <c r="C104" s="42"/>
      <c r="D104" s="42"/>
      <c r="E104" s="42"/>
      <c r="F104" s="42"/>
      <c r="G104" s="42"/>
    </row>
    <row r="105" spans="3:7" ht="12.75" customHeight="1" x14ac:dyDescent="0.25">
      <c r="C105" s="42"/>
      <c r="D105" s="42"/>
      <c r="E105" s="42"/>
      <c r="F105" s="42"/>
      <c r="G105" s="42"/>
    </row>
    <row r="106" spans="3:7" ht="12.75" customHeight="1" x14ac:dyDescent="0.25">
      <c r="C106" s="42"/>
      <c r="D106" s="42"/>
      <c r="E106" s="42"/>
      <c r="F106" s="42"/>
      <c r="G106" s="42"/>
    </row>
    <row r="107" spans="3:7" ht="12.75" customHeight="1" x14ac:dyDescent="0.25">
      <c r="C107" s="42"/>
      <c r="D107" s="42"/>
      <c r="E107" s="42"/>
      <c r="F107" s="42"/>
      <c r="G107" s="42"/>
    </row>
    <row r="108" spans="3:7" ht="12.75" customHeight="1" x14ac:dyDescent="0.25">
      <c r="C108" s="42"/>
      <c r="D108" s="42"/>
      <c r="E108" s="42"/>
      <c r="F108" s="42"/>
      <c r="G108" s="42"/>
    </row>
    <row r="109" spans="3:7" ht="12.75" customHeight="1" x14ac:dyDescent="0.25">
      <c r="C109" s="42"/>
      <c r="D109" s="42"/>
      <c r="E109" s="42"/>
      <c r="F109" s="42"/>
      <c r="G109" s="42"/>
    </row>
    <row r="110" spans="3:7" ht="12.75" customHeight="1" x14ac:dyDescent="0.25">
      <c r="C110" s="42"/>
      <c r="D110" s="42"/>
      <c r="E110" s="42"/>
      <c r="F110" s="42"/>
      <c r="G110" s="42"/>
    </row>
    <row r="111" spans="3:7" ht="12.75" customHeight="1" x14ac:dyDescent="0.25">
      <c r="C111" s="42"/>
      <c r="D111" s="42"/>
      <c r="E111" s="42"/>
      <c r="F111" s="42"/>
      <c r="G111" s="42"/>
    </row>
    <row r="112" spans="3:7" ht="12.75" customHeight="1" x14ac:dyDescent="0.25">
      <c r="C112" s="42"/>
      <c r="D112" s="42"/>
      <c r="E112" s="42"/>
      <c r="F112" s="42"/>
      <c r="G112" s="42"/>
    </row>
    <row r="113" spans="3:7" ht="12.75" customHeight="1" x14ac:dyDescent="0.25">
      <c r="C113" s="42"/>
      <c r="D113" s="42"/>
      <c r="E113" s="42"/>
      <c r="F113" s="42"/>
      <c r="G113" s="42"/>
    </row>
    <row r="114" spans="3:7" ht="12.75" customHeight="1" x14ac:dyDescent="0.25">
      <c r="C114" s="42"/>
      <c r="D114" s="42"/>
      <c r="E114" s="42"/>
      <c r="F114" s="42"/>
      <c r="G114" s="42"/>
    </row>
    <row r="115" spans="3:7" ht="12.75" customHeight="1" x14ac:dyDescent="0.25">
      <c r="C115" s="42"/>
      <c r="D115" s="42"/>
      <c r="E115" s="42"/>
      <c r="F115" s="42"/>
      <c r="G115" s="42"/>
    </row>
    <row r="116" spans="3:7" ht="12.75" customHeight="1" x14ac:dyDescent="0.25">
      <c r="C116" s="42"/>
      <c r="D116" s="42"/>
      <c r="E116" s="42"/>
      <c r="F116" s="42"/>
      <c r="G116" s="42"/>
    </row>
    <row r="117" spans="3:7" ht="12.75" customHeight="1" x14ac:dyDescent="0.25">
      <c r="C117" s="42"/>
      <c r="D117" s="42"/>
      <c r="E117" s="42"/>
      <c r="F117" s="42"/>
      <c r="G117" s="42"/>
    </row>
    <row r="118" spans="3:7" ht="12.75" customHeight="1" x14ac:dyDescent="0.25">
      <c r="C118" s="42"/>
      <c r="D118" s="42"/>
      <c r="E118" s="42"/>
      <c r="F118" s="42"/>
      <c r="G118" s="42"/>
    </row>
    <row r="119" spans="3:7" ht="12.75" customHeight="1" x14ac:dyDescent="0.25">
      <c r="C119" s="42"/>
      <c r="D119" s="42"/>
      <c r="E119" s="42"/>
      <c r="F119" s="42"/>
      <c r="G119" s="42"/>
    </row>
    <row r="120" spans="3:7" ht="12.75" customHeight="1" x14ac:dyDescent="0.25">
      <c r="C120" s="42"/>
      <c r="D120" s="42"/>
      <c r="E120" s="42"/>
      <c r="F120" s="42"/>
      <c r="G120" s="42"/>
    </row>
    <row r="121" spans="3:7" ht="12.75" customHeight="1" x14ac:dyDescent="0.25">
      <c r="C121" s="42"/>
      <c r="D121" s="42"/>
      <c r="E121" s="42"/>
      <c r="F121" s="42"/>
      <c r="G121" s="42"/>
    </row>
    <row r="122" spans="3:7" ht="12.75" customHeight="1" x14ac:dyDescent="0.25">
      <c r="C122" s="42"/>
      <c r="D122" s="42"/>
      <c r="E122" s="42"/>
      <c r="F122" s="42"/>
      <c r="G122" s="42"/>
    </row>
    <row r="123" spans="3:7" ht="12.75" customHeight="1" x14ac:dyDescent="0.25">
      <c r="C123" s="42"/>
      <c r="D123" s="42"/>
      <c r="E123" s="42"/>
      <c r="F123" s="42"/>
      <c r="G123" s="42"/>
    </row>
    <row r="124" spans="3:7" ht="12.75" customHeight="1" x14ac:dyDescent="0.25">
      <c r="C124" s="42"/>
      <c r="D124" s="42"/>
      <c r="E124" s="42"/>
      <c r="F124" s="42"/>
      <c r="G124" s="42"/>
    </row>
    <row r="125" spans="3:7" ht="12.75" customHeight="1" x14ac:dyDescent="0.25">
      <c r="C125" s="42"/>
      <c r="D125" s="42"/>
      <c r="E125" s="42"/>
      <c r="F125" s="42"/>
      <c r="G125" s="42"/>
    </row>
    <row r="126" spans="3:7" ht="12.75" customHeight="1" x14ac:dyDescent="0.25">
      <c r="C126" s="42"/>
      <c r="D126" s="42"/>
      <c r="E126" s="42"/>
      <c r="F126" s="42"/>
      <c r="G126" s="42"/>
    </row>
    <row r="127" spans="3:7" ht="12.75" customHeight="1" x14ac:dyDescent="0.25">
      <c r="C127" s="42"/>
      <c r="D127" s="42"/>
      <c r="E127" s="42"/>
      <c r="F127" s="42"/>
      <c r="G127" s="42"/>
    </row>
    <row r="128" spans="3:7" ht="12.75" customHeight="1" x14ac:dyDescent="0.25">
      <c r="C128" s="42"/>
      <c r="D128" s="42"/>
      <c r="E128" s="42"/>
      <c r="F128" s="42"/>
      <c r="G128" s="42"/>
    </row>
    <row r="129" spans="3:7" ht="12.75" customHeight="1" x14ac:dyDescent="0.25">
      <c r="C129" s="42"/>
      <c r="D129" s="42"/>
      <c r="E129" s="42"/>
      <c r="F129" s="42"/>
      <c r="G129" s="42"/>
    </row>
    <row r="130" spans="3:7" ht="12.75" customHeight="1" x14ac:dyDescent="0.25">
      <c r="C130" s="42"/>
      <c r="D130" s="42"/>
      <c r="E130" s="42"/>
      <c r="F130" s="42"/>
      <c r="G130" s="42"/>
    </row>
    <row r="131" spans="3:7" ht="12.75" customHeight="1" x14ac:dyDescent="0.25">
      <c r="C131" s="42"/>
      <c r="D131" s="42"/>
      <c r="E131" s="42"/>
      <c r="F131" s="42"/>
      <c r="G131" s="42"/>
    </row>
    <row r="132" spans="3:7" ht="12.75" customHeight="1" x14ac:dyDescent="0.25">
      <c r="C132" s="42"/>
      <c r="D132" s="42"/>
      <c r="E132" s="42"/>
      <c r="F132" s="42"/>
      <c r="G132" s="42"/>
    </row>
    <row r="133" spans="3:7" ht="12.75" customHeight="1" x14ac:dyDescent="0.25">
      <c r="C133" s="42"/>
      <c r="D133" s="42"/>
      <c r="E133" s="42"/>
      <c r="F133" s="42"/>
      <c r="G133" s="42"/>
    </row>
    <row r="134" spans="3:7" ht="12.75" customHeight="1" x14ac:dyDescent="0.25">
      <c r="C134" s="42"/>
      <c r="D134" s="42"/>
      <c r="E134" s="42"/>
      <c r="F134" s="42"/>
      <c r="G134" s="42"/>
    </row>
    <row r="135" spans="3:7" ht="12.75" customHeight="1" x14ac:dyDescent="0.25">
      <c r="C135" s="42"/>
      <c r="D135" s="42"/>
      <c r="E135" s="42"/>
      <c r="F135" s="42"/>
      <c r="G135" s="42"/>
    </row>
    <row r="136" spans="3:7" ht="12.75" customHeight="1" x14ac:dyDescent="0.25">
      <c r="C136" s="42"/>
      <c r="D136" s="42"/>
      <c r="E136" s="42"/>
      <c r="F136" s="42"/>
      <c r="G136" s="42"/>
    </row>
    <row r="137" spans="3:7" ht="12.75" customHeight="1" x14ac:dyDescent="0.25">
      <c r="C137" s="42"/>
      <c r="D137" s="42"/>
      <c r="E137" s="42"/>
      <c r="F137" s="42"/>
      <c r="G137" s="42"/>
    </row>
    <row r="138" spans="3:7" ht="12.75" customHeight="1" x14ac:dyDescent="0.25">
      <c r="C138" s="42"/>
      <c r="D138" s="42"/>
      <c r="E138" s="42"/>
      <c r="F138" s="42"/>
      <c r="G138" s="42"/>
    </row>
    <row r="139" spans="3:7" ht="12.75" customHeight="1" x14ac:dyDescent="0.25">
      <c r="C139" s="42"/>
      <c r="D139" s="42"/>
      <c r="E139" s="42"/>
      <c r="F139" s="42"/>
      <c r="G139" s="42"/>
    </row>
    <row r="140" spans="3:7" ht="12.75" customHeight="1" x14ac:dyDescent="0.25">
      <c r="C140" s="42"/>
      <c r="D140" s="42"/>
      <c r="E140" s="42"/>
      <c r="F140" s="42"/>
      <c r="G140" s="42"/>
    </row>
    <row r="141" spans="3:7" ht="12.75" customHeight="1" x14ac:dyDescent="0.25">
      <c r="C141" s="42"/>
      <c r="D141" s="42"/>
      <c r="E141" s="42"/>
      <c r="F141" s="42"/>
      <c r="G141" s="42"/>
    </row>
    <row r="142" spans="3:7" ht="12.75" customHeight="1" x14ac:dyDescent="0.25">
      <c r="C142" s="42"/>
      <c r="D142" s="42"/>
      <c r="E142" s="42"/>
      <c r="F142" s="42"/>
      <c r="G142" s="42"/>
    </row>
    <row r="143" spans="3:7" ht="12.75" customHeight="1" x14ac:dyDescent="0.25">
      <c r="C143" s="42"/>
      <c r="D143" s="42"/>
      <c r="E143" s="42"/>
      <c r="F143" s="42"/>
      <c r="G143" s="42"/>
    </row>
    <row r="144" spans="3:7" x14ac:dyDescent="0.25">
      <c r="C144" s="42"/>
      <c r="D144" s="42"/>
      <c r="E144" s="42"/>
      <c r="F144" s="42"/>
      <c r="G144" s="42"/>
    </row>
    <row r="145" spans="3:7" x14ac:dyDescent="0.25">
      <c r="C145" s="42"/>
      <c r="D145" s="42"/>
      <c r="E145" s="42"/>
      <c r="F145" s="42"/>
      <c r="G145" s="42"/>
    </row>
    <row r="146" spans="3:7" x14ac:dyDescent="0.25">
      <c r="C146" s="42"/>
      <c r="D146" s="42"/>
      <c r="E146" s="42"/>
      <c r="F146" s="42"/>
      <c r="G146" s="42"/>
    </row>
    <row r="147" spans="3:7" x14ac:dyDescent="0.25">
      <c r="C147" s="42"/>
      <c r="D147" s="42"/>
      <c r="E147" s="42"/>
      <c r="F147" s="42"/>
      <c r="G147" s="42"/>
    </row>
    <row r="148" spans="3:7" x14ac:dyDescent="0.25">
      <c r="C148" s="42"/>
      <c r="D148" s="42"/>
      <c r="E148" s="42"/>
      <c r="F148" s="42"/>
      <c r="G148" s="42"/>
    </row>
    <row r="149" spans="3:7" x14ac:dyDescent="0.25">
      <c r="C149" s="42"/>
      <c r="D149" s="42"/>
      <c r="E149" s="42"/>
      <c r="F149" s="42"/>
      <c r="G149" s="42"/>
    </row>
    <row r="150" spans="3:7" x14ac:dyDescent="0.25">
      <c r="C150" s="42"/>
      <c r="D150" s="42"/>
      <c r="E150" s="42"/>
      <c r="F150" s="42"/>
      <c r="G150" s="42"/>
    </row>
    <row r="151" spans="3:7" x14ac:dyDescent="0.25">
      <c r="C151" s="42"/>
      <c r="D151" s="42"/>
      <c r="E151" s="42"/>
      <c r="F151" s="42"/>
      <c r="G151" s="42"/>
    </row>
    <row r="152" spans="3:7" x14ac:dyDescent="0.25">
      <c r="C152" s="42"/>
      <c r="D152" s="42"/>
      <c r="E152" s="42"/>
      <c r="F152" s="42"/>
      <c r="G152" s="42"/>
    </row>
    <row r="153" spans="3:7" x14ac:dyDescent="0.25">
      <c r="C153" s="42"/>
      <c r="D153" s="42"/>
      <c r="E153" s="42"/>
      <c r="F153" s="42"/>
      <c r="G153" s="42"/>
    </row>
    <row r="154" spans="3:7" x14ac:dyDescent="0.25">
      <c r="C154" s="42"/>
      <c r="D154" s="42"/>
      <c r="E154" s="42"/>
      <c r="F154" s="42"/>
      <c r="G154" s="42"/>
    </row>
    <row r="155" spans="3:7" x14ac:dyDescent="0.25">
      <c r="C155" s="42"/>
      <c r="D155" s="42"/>
      <c r="E155" s="42"/>
      <c r="F155" s="42"/>
      <c r="G155" s="42"/>
    </row>
    <row r="156" spans="3:7" x14ac:dyDescent="0.25">
      <c r="C156" s="42"/>
      <c r="D156" s="42"/>
      <c r="E156" s="42"/>
      <c r="F156" s="42"/>
      <c r="G156" s="42"/>
    </row>
    <row r="157" spans="3:7" x14ac:dyDescent="0.25">
      <c r="C157" s="42"/>
      <c r="D157" s="42"/>
      <c r="E157" s="42"/>
      <c r="F157" s="42"/>
      <c r="G157" s="42"/>
    </row>
    <row r="158" spans="3:7" x14ac:dyDescent="0.25">
      <c r="C158" s="42"/>
      <c r="D158" s="42"/>
      <c r="E158" s="42"/>
      <c r="F158" s="42"/>
      <c r="G158" s="42"/>
    </row>
    <row r="159" spans="3:7" x14ac:dyDescent="0.25">
      <c r="C159" s="42"/>
      <c r="D159" s="42"/>
      <c r="E159" s="42"/>
      <c r="F159" s="42"/>
      <c r="G159" s="42"/>
    </row>
    <row r="160" spans="3:7" x14ac:dyDescent="0.25">
      <c r="C160" s="42"/>
      <c r="D160" s="42"/>
      <c r="E160" s="42"/>
      <c r="F160" s="42"/>
      <c r="G160" s="42"/>
    </row>
    <row r="161" spans="3:7" x14ac:dyDescent="0.25">
      <c r="C161" s="42"/>
      <c r="D161" s="42"/>
      <c r="E161" s="42"/>
      <c r="F161" s="42"/>
      <c r="G161" s="42"/>
    </row>
    <row r="162" spans="3:7" x14ac:dyDescent="0.25">
      <c r="C162" s="42"/>
      <c r="D162" s="42"/>
      <c r="E162" s="42"/>
      <c r="F162" s="42"/>
      <c r="G162" s="42"/>
    </row>
    <row r="163" spans="3:7" x14ac:dyDescent="0.25">
      <c r="C163" s="42"/>
      <c r="D163" s="42"/>
      <c r="E163" s="42"/>
      <c r="F163" s="42"/>
      <c r="G163" s="42"/>
    </row>
    <row r="164" spans="3:7" x14ac:dyDescent="0.25">
      <c r="C164" s="42"/>
      <c r="D164" s="42"/>
      <c r="E164" s="42"/>
      <c r="F164" s="42"/>
      <c r="G164" s="42"/>
    </row>
    <row r="165" spans="3:7" x14ac:dyDescent="0.25">
      <c r="C165" s="42"/>
      <c r="D165" s="42"/>
      <c r="E165" s="42"/>
      <c r="F165" s="42"/>
      <c r="G165" s="42"/>
    </row>
    <row r="166" spans="3:7" x14ac:dyDescent="0.25">
      <c r="C166" s="42"/>
      <c r="D166" s="42"/>
      <c r="E166" s="42"/>
      <c r="F166" s="42"/>
      <c r="G166" s="42"/>
    </row>
    <row r="167" spans="3:7" x14ac:dyDescent="0.25">
      <c r="C167" s="42"/>
      <c r="D167" s="42"/>
      <c r="E167" s="42"/>
      <c r="F167" s="42"/>
      <c r="G167" s="42"/>
    </row>
    <row r="168" spans="3:7" x14ac:dyDescent="0.25">
      <c r="C168" s="42"/>
      <c r="D168" s="42"/>
      <c r="E168" s="42"/>
      <c r="F168" s="42"/>
      <c r="G168" s="42"/>
    </row>
    <row r="169" spans="3:7" x14ac:dyDescent="0.25">
      <c r="C169" s="42"/>
      <c r="D169" s="42"/>
      <c r="E169" s="42"/>
      <c r="F169" s="42"/>
      <c r="G169" s="42"/>
    </row>
    <row r="170" spans="3:7" x14ac:dyDescent="0.25">
      <c r="C170" s="42"/>
      <c r="D170" s="42"/>
      <c r="E170" s="42"/>
      <c r="F170" s="42"/>
      <c r="G170" s="42"/>
    </row>
    <row r="171" spans="3:7" x14ac:dyDescent="0.25">
      <c r="C171" s="42"/>
      <c r="D171" s="42"/>
      <c r="E171" s="42"/>
      <c r="F171" s="42"/>
      <c r="G171" s="42"/>
    </row>
    <row r="172" spans="3:7" x14ac:dyDescent="0.25">
      <c r="C172" s="42"/>
      <c r="D172" s="42"/>
      <c r="E172" s="42"/>
      <c r="F172" s="42"/>
      <c r="G172" s="42"/>
    </row>
    <row r="173" spans="3:7" x14ac:dyDescent="0.25">
      <c r="C173" s="42"/>
      <c r="D173" s="42"/>
      <c r="E173" s="42"/>
      <c r="F173" s="42"/>
      <c r="G173" s="42"/>
    </row>
    <row r="174" spans="3:7" x14ac:dyDescent="0.25">
      <c r="C174" s="42"/>
      <c r="D174" s="42"/>
      <c r="E174" s="42"/>
      <c r="F174" s="42"/>
      <c r="G174" s="42"/>
    </row>
    <row r="175" spans="3:7" x14ac:dyDescent="0.25">
      <c r="C175" s="42"/>
      <c r="D175" s="42"/>
      <c r="E175" s="42"/>
      <c r="F175" s="42"/>
      <c r="G175" s="42"/>
    </row>
    <row r="176" spans="3:7" x14ac:dyDescent="0.25">
      <c r="C176" s="42"/>
      <c r="D176" s="42"/>
      <c r="E176" s="42"/>
      <c r="F176" s="42"/>
      <c r="G176" s="42"/>
    </row>
    <row r="177" spans="3:7" x14ac:dyDescent="0.25">
      <c r="C177" s="42"/>
      <c r="D177" s="42"/>
      <c r="E177" s="42"/>
      <c r="F177" s="42"/>
      <c r="G177" s="42"/>
    </row>
    <row r="178" spans="3:7" x14ac:dyDescent="0.25">
      <c r="C178" s="42"/>
      <c r="D178" s="42"/>
      <c r="E178" s="42"/>
      <c r="F178" s="42"/>
      <c r="G178" s="42"/>
    </row>
    <row r="179" spans="3:7" x14ac:dyDescent="0.25">
      <c r="C179" s="42"/>
      <c r="D179" s="42"/>
      <c r="E179" s="42"/>
      <c r="F179" s="42"/>
      <c r="G179" s="42"/>
    </row>
    <row r="180" spans="3:7" x14ac:dyDescent="0.25">
      <c r="C180" s="42"/>
      <c r="D180" s="42"/>
      <c r="E180" s="42"/>
      <c r="F180" s="42"/>
      <c r="G180" s="42"/>
    </row>
    <row r="181" spans="3:7" x14ac:dyDescent="0.25">
      <c r="C181" s="42"/>
      <c r="D181" s="42"/>
      <c r="E181" s="42"/>
      <c r="F181" s="42"/>
      <c r="G181" s="42"/>
    </row>
    <row r="182" spans="3:7" x14ac:dyDescent="0.25">
      <c r="C182" s="42"/>
      <c r="D182" s="42"/>
      <c r="E182" s="42"/>
      <c r="F182" s="42"/>
      <c r="G182" s="42"/>
    </row>
    <row r="183" spans="3:7" x14ac:dyDescent="0.25">
      <c r="C183" s="42"/>
      <c r="D183" s="42"/>
      <c r="E183" s="42"/>
      <c r="F183" s="42"/>
      <c r="G183" s="42"/>
    </row>
    <row r="184" spans="3:7" x14ac:dyDescent="0.25">
      <c r="C184" s="42"/>
      <c r="D184" s="42"/>
      <c r="E184" s="42"/>
      <c r="F184" s="42"/>
      <c r="G184" s="42"/>
    </row>
    <row r="185" spans="3:7" x14ac:dyDescent="0.25">
      <c r="C185" s="42"/>
      <c r="D185" s="42"/>
      <c r="E185" s="42"/>
      <c r="F185" s="42"/>
      <c r="G185" s="42"/>
    </row>
    <row r="186" spans="3:7" x14ac:dyDescent="0.25">
      <c r="C186" s="42"/>
      <c r="D186" s="42"/>
      <c r="E186" s="42"/>
      <c r="F186" s="42"/>
      <c r="G186" s="42"/>
    </row>
    <row r="187" spans="3:7" x14ac:dyDescent="0.25">
      <c r="C187" s="42"/>
      <c r="D187" s="42"/>
      <c r="E187" s="42"/>
      <c r="F187" s="42"/>
      <c r="G187" s="42"/>
    </row>
    <row r="188" spans="3:7" x14ac:dyDescent="0.25">
      <c r="C188" s="42"/>
      <c r="D188" s="42"/>
      <c r="E188" s="42"/>
      <c r="F188" s="42"/>
      <c r="G188" s="42"/>
    </row>
    <row r="189" spans="3:7" x14ac:dyDescent="0.25">
      <c r="C189" s="42"/>
      <c r="D189" s="42"/>
      <c r="E189" s="42"/>
      <c r="F189" s="42"/>
      <c r="G189" s="42"/>
    </row>
    <row r="190" spans="3:7" x14ac:dyDescent="0.25">
      <c r="C190" s="42"/>
      <c r="D190" s="42"/>
      <c r="E190" s="42"/>
      <c r="F190" s="42"/>
      <c r="G190" s="42"/>
    </row>
    <row r="191" spans="3:7" x14ac:dyDescent="0.25">
      <c r="C191" s="42"/>
      <c r="D191" s="42"/>
      <c r="E191" s="42"/>
      <c r="F191" s="42"/>
      <c r="G191" s="42"/>
    </row>
    <row r="192" spans="3:7" x14ac:dyDescent="0.25">
      <c r="C192" s="42"/>
      <c r="D192" s="42"/>
      <c r="E192" s="42"/>
      <c r="F192" s="42"/>
      <c r="G192" s="42"/>
    </row>
    <row r="193" spans="3:7" x14ac:dyDescent="0.25">
      <c r="C193" s="42"/>
      <c r="D193" s="42"/>
      <c r="E193" s="42"/>
      <c r="F193" s="42"/>
      <c r="G193" s="42"/>
    </row>
    <row r="194" spans="3:7" x14ac:dyDescent="0.25">
      <c r="C194" s="42"/>
      <c r="D194" s="42"/>
      <c r="E194" s="42"/>
      <c r="F194" s="42"/>
      <c r="G194" s="42"/>
    </row>
    <row r="195" spans="3:7" x14ac:dyDescent="0.25">
      <c r="C195" s="42"/>
      <c r="D195" s="42"/>
      <c r="E195" s="42"/>
      <c r="F195" s="42"/>
      <c r="G195" s="42"/>
    </row>
    <row r="196" spans="3:7" x14ac:dyDescent="0.25">
      <c r="C196" s="42"/>
      <c r="D196" s="42"/>
      <c r="E196" s="42"/>
      <c r="F196" s="42"/>
      <c r="G196" s="42"/>
    </row>
    <row r="197" spans="3:7" x14ac:dyDescent="0.25">
      <c r="C197" s="42"/>
      <c r="D197" s="42"/>
      <c r="E197" s="42"/>
      <c r="F197" s="42"/>
      <c r="G197" s="42"/>
    </row>
    <row r="198" spans="3:7" x14ac:dyDescent="0.25">
      <c r="C198" s="42"/>
      <c r="D198" s="42"/>
      <c r="E198" s="42"/>
      <c r="F198" s="42"/>
      <c r="G198" s="42"/>
    </row>
    <row r="199" spans="3:7" x14ac:dyDescent="0.25">
      <c r="C199" s="42"/>
      <c r="D199" s="42"/>
      <c r="E199" s="42"/>
      <c r="F199" s="42"/>
      <c r="G199" s="42"/>
    </row>
    <row r="200" spans="3:7" x14ac:dyDescent="0.25">
      <c r="C200" s="42"/>
      <c r="D200" s="42"/>
      <c r="E200" s="42"/>
      <c r="F200" s="42"/>
      <c r="G200" s="42"/>
    </row>
    <row r="201" spans="3:7" x14ac:dyDescent="0.25">
      <c r="C201" s="42"/>
      <c r="D201" s="42"/>
      <c r="E201" s="42"/>
      <c r="F201" s="42"/>
      <c r="G201" s="42"/>
    </row>
    <row r="202" spans="3:7" x14ac:dyDescent="0.25">
      <c r="C202" s="42"/>
      <c r="D202" s="42"/>
      <c r="E202" s="42"/>
      <c r="F202" s="42"/>
      <c r="G202" s="42"/>
    </row>
    <row r="203" spans="3:7" x14ac:dyDescent="0.25">
      <c r="C203" s="42"/>
      <c r="D203" s="42"/>
      <c r="E203" s="42"/>
      <c r="F203" s="42"/>
      <c r="G203" s="42"/>
    </row>
    <row r="204" spans="3:7" x14ac:dyDescent="0.25">
      <c r="C204" s="42"/>
      <c r="D204" s="42"/>
      <c r="E204" s="42"/>
      <c r="F204" s="42"/>
      <c r="G204" s="42"/>
    </row>
    <row r="205" spans="3:7" x14ac:dyDescent="0.25">
      <c r="C205" s="42"/>
      <c r="D205" s="42"/>
      <c r="E205" s="42"/>
      <c r="F205" s="42"/>
      <c r="G205" s="42"/>
    </row>
    <row r="206" spans="3:7" x14ac:dyDescent="0.25">
      <c r="C206" s="42"/>
      <c r="D206" s="42"/>
      <c r="E206" s="42"/>
      <c r="F206" s="42"/>
      <c r="G206" s="42"/>
    </row>
    <row r="207" spans="3:7" x14ac:dyDescent="0.25">
      <c r="C207" s="42"/>
      <c r="D207" s="42"/>
      <c r="E207" s="42"/>
      <c r="F207" s="42"/>
      <c r="G207" s="42"/>
    </row>
    <row r="208" spans="3:7" x14ac:dyDescent="0.25">
      <c r="C208" s="42"/>
      <c r="D208" s="42"/>
      <c r="E208" s="42"/>
      <c r="F208" s="42"/>
      <c r="G208" s="42"/>
    </row>
    <row r="209" spans="3:7" x14ac:dyDescent="0.25">
      <c r="C209" s="42"/>
      <c r="D209" s="42"/>
      <c r="E209" s="42"/>
      <c r="F209" s="42"/>
      <c r="G209" s="42"/>
    </row>
    <row r="210" spans="3:7" x14ac:dyDescent="0.25">
      <c r="C210" s="42"/>
      <c r="D210" s="42"/>
      <c r="E210" s="42"/>
      <c r="F210" s="42"/>
      <c r="G210" s="42"/>
    </row>
    <row r="211" spans="3:7" x14ac:dyDescent="0.25">
      <c r="C211" s="42"/>
      <c r="D211" s="42"/>
      <c r="E211" s="42"/>
      <c r="F211" s="42"/>
      <c r="G211" s="42"/>
    </row>
    <row r="212" spans="3:7" x14ac:dyDescent="0.25">
      <c r="C212" s="42"/>
      <c r="D212" s="42"/>
      <c r="E212" s="42"/>
      <c r="F212" s="42"/>
      <c r="G212" s="42"/>
    </row>
    <row r="213" spans="3:7" x14ac:dyDescent="0.25">
      <c r="C213" s="42"/>
      <c r="D213" s="42"/>
      <c r="E213" s="42"/>
      <c r="F213" s="42"/>
      <c r="G213" s="42"/>
    </row>
    <row r="214" spans="3:7" x14ac:dyDescent="0.25">
      <c r="C214" s="42"/>
      <c r="D214" s="42"/>
      <c r="E214" s="42"/>
      <c r="F214" s="42"/>
      <c r="G214" s="42"/>
    </row>
    <row r="215" spans="3:7" x14ac:dyDescent="0.25">
      <c r="C215" s="42"/>
      <c r="D215" s="42"/>
      <c r="E215" s="42"/>
      <c r="F215" s="42"/>
      <c r="G215" s="42"/>
    </row>
    <row r="216" spans="3:7" x14ac:dyDescent="0.25">
      <c r="C216" s="42"/>
      <c r="D216" s="42"/>
      <c r="E216" s="42"/>
      <c r="F216" s="42"/>
      <c r="G216" s="42"/>
    </row>
    <row r="217" spans="3:7" x14ac:dyDescent="0.25">
      <c r="C217" s="42"/>
      <c r="D217" s="42"/>
      <c r="E217" s="42"/>
      <c r="F217" s="42"/>
      <c r="G217" s="42"/>
    </row>
    <row r="218" spans="3:7" x14ac:dyDescent="0.25">
      <c r="C218" s="42"/>
      <c r="D218" s="42"/>
      <c r="E218" s="42"/>
      <c r="F218" s="42"/>
      <c r="G218" s="42"/>
    </row>
    <row r="219" spans="3:7" x14ac:dyDescent="0.25">
      <c r="C219" s="42"/>
      <c r="D219" s="42"/>
      <c r="E219" s="42"/>
      <c r="F219" s="42"/>
      <c r="G219" s="42"/>
    </row>
    <row r="220" spans="3:7" x14ac:dyDescent="0.25">
      <c r="C220" s="42"/>
      <c r="D220" s="42"/>
      <c r="E220" s="42"/>
      <c r="F220" s="42"/>
      <c r="G220" s="42"/>
    </row>
    <row r="221" spans="3:7" x14ac:dyDescent="0.25">
      <c r="C221" s="42"/>
      <c r="D221" s="42"/>
      <c r="E221" s="42"/>
      <c r="F221" s="42"/>
      <c r="G221" s="42"/>
    </row>
    <row r="222" spans="3:7" x14ac:dyDescent="0.25">
      <c r="C222" s="42"/>
      <c r="D222" s="42"/>
      <c r="E222" s="42"/>
      <c r="F222" s="42"/>
      <c r="G222" s="42"/>
    </row>
    <row r="223" spans="3:7" x14ac:dyDescent="0.25">
      <c r="C223" s="42"/>
      <c r="D223" s="42"/>
      <c r="E223" s="42"/>
      <c r="F223" s="42"/>
      <c r="G223" s="42"/>
    </row>
    <row r="224" spans="3:7" x14ac:dyDescent="0.25">
      <c r="C224" s="42"/>
      <c r="D224" s="42"/>
      <c r="E224" s="42"/>
      <c r="F224" s="42"/>
      <c r="G224" s="42"/>
    </row>
    <row r="225" spans="3:7" x14ac:dyDescent="0.25">
      <c r="C225" s="42"/>
      <c r="D225" s="42"/>
      <c r="E225" s="42"/>
      <c r="F225" s="42"/>
      <c r="G225" s="42"/>
    </row>
    <row r="226" spans="3:7" x14ac:dyDescent="0.25">
      <c r="C226" s="42"/>
      <c r="D226" s="42"/>
      <c r="E226" s="42"/>
      <c r="F226" s="42"/>
      <c r="G226" s="42"/>
    </row>
    <row r="227" spans="3:7" x14ac:dyDescent="0.25">
      <c r="C227" s="42"/>
      <c r="D227" s="42"/>
      <c r="E227" s="42"/>
      <c r="F227" s="42"/>
      <c r="G227" s="42"/>
    </row>
    <row r="228" spans="3:7" x14ac:dyDescent="0.25">
      <c r="C228" s="42"/>
      <c r="D228" s="42"/>
      <c r="E228" s="42"/>
      <c r="F228" s="42"/>
      <c r="G228" s="42"/>
    </row>
    <row r="229" spans="3:7" x14ac:dyDescent="0.25">
      <c r="C229" s="42"/>
      <c r="D229" s="42"/>
      <c r="E229" s="42"/>
      <c r="F229" s="42"/>
      <c r="G229" s="42"/>
    </row>
    <row r="230" spans="3:7" x14ac:dyDescent="0.25">
      <c r="C230" s="42"/>
      <c r="D230" s="42"/>
      <c r="E230" s="42"/>
      <c r="F230" s="42"/>
      <c r="G230" s="42"/>
    </row>
    <row r="231" spans="3:7" x14ac:dyDescent="0.25">
      <c r="C231" s="42"/>
      <c r="D231" s="42"/>
      <c r="E231" s="42"/>
      <c r="F231" s="42"/>
      <c r="G231" s="42"/>
    </row>
    <row r="232" spans="3:7" x14ac:dyDescent="0.25">
      <c r="C232" s="42"/>
      <c r="D232" s="42"/>
      <c r="E232" s="42"/>
      <c r="F232" s="42"/>
      <c r="G232" s="42"/>
    </row>
    <row r="233" spans="3:7" x14ac:dyDescent="0.25">
      <c r="C233" s="42"/>
      <c r="D233" s="42"/>
      <c r="E233" s="42"/>
      <c r="F233" s="42"/>
      <c r="G233" s="42"/>
    </row>
    <row r="234" spans="3:7" x14ac:dyDescent="0.25">
      <c r="C234" s="42"/>
      <c r="D234" s="42"/>
      <c r="E234" s="42"/>
      <c r="F234" s="42"/>
      <c r="G234" s="42"/>
    </row>
    <row r="235" spans="3:7" x14ac:dyDescent="0.25">
      <c r="C235" s="42"/>
      <c r="D235" s="42"/>
      <c r="E235" s="42"/>
      <c r="F235" s="42"/>
      <c r="G235" s="42"/>
    </row>
    <row r="236" spans="3:7" x14ac:dyDescent="0.25">
      <c r="C236" s="42"/>
      <c r="D236" s="42"/>
      <c r="E236" s="42"/>
      <c r="F236" s="42"/>
      <c r="G236" s="42"/>
    </row>
    <row r="237" spans="3:7" x14ac:dyDescent="0.25">
      <c r="C237" s="42"/>
      <c r="D237" s="42"/>
      <c r="E237" s="42"/>
      <c r="F237" s="42"/>
      <c r="G237" s="42"/>
    </row>
    <row r="238" spans="3:7" x14ac:dyDescent="0.25">
      <c r="C238" s="42"/>
      <c r="D238" s="42"/>
      <c r="E238" s="42"/>
      <c r="F238" s="42"/>
      <c r="G238" s="42"/>
    </row>
    <row r="239" spans="3:7" x14ac:dyDescent="0.25">
      <c r="C239" s="42"/>
      <c r="D239" s="42"/>
      <c r="E239" s="42"/>
      <c r="F239" s="42"/>
      <c r="G239" s="42"/>
    </row>
    <row r="240" spans="3:7" x14ac:dyDescent="0.25">
      <c r="C240" s="42"/>
      <c r="D240" s="42"/>
      <c r="E240" s="42"/>
      <c r="F240" s="42"/>
      <c r="G240" s="42"/>
    </row>
    <row r="241" spans="3:7" x14ac:dyDescent="0.25">
      <c r="C241" s="42"/>
      <c r="D241" s="42"/>
      <c r="E241" s="42"/>
      <c r="F241" s="42"/>
      <c r="G241" s="42"/>
    </row>
    <row r="242" spans="3:7" x14ac:dyDescent="0.25">
      <c r="C242" s="42"/>
      <c r="D242" s="42"/>
      <c r="E242" s="42"/>
      <c r="F242" s="42"/>
      <c r="G242" s="42"/>
    </row>
    <row r="243" spans="3:7" x14ac:dyDescent="0.25">
      <c r="C243" s="42"/>
      <c r="D243" s="42"/>
      <c r="E243" s="42"/>
      <c r="F243" s="42"/>
      <c r="G243" s="42"/>
    </row>
    <row r="244" spans="3:7" x14ac:dyDescent="0.25">
      <c r="C244" s="42"/>
      <c r="D244" s="42"/>
      <c r="E244" s="42"/>
      <c r="F244" s="42"/>
      <c r="G244" s="42"/>
    </row>
    <row r="245" spans="3:7" x14ac:dyDescent="0.25">
      <c r="C245" s="42"/>
      <c r="D245" s="42"/>
      <c r="E245" s="42"/>
      <c r="F245" s="42"/>
      <c r="G245" s="42"/>
    </row>
    <row r="246" spans="3:7" x14ac:dyDescent="0.25">
      <c r="C246" s="42"/>
      <c r="D246" s="42"/>
      <c r="E246" s="42"/>
      <c r="F246" s="42"/>
      <c r="G246" s="42"/>
    </row>
    <row r="247" spans="3:7" x14ac:dyDescent="0.25">
      <c r="C247" s="42"/>
      <c r="D247" s="42"/>
      <c r="E247" s="42"/>
      <c r="F247" s="42"/>
      <c r="G247" s="42"/>
    </row>
    <row r="248" spans="3:7" x14ac:dyDescent="0.25">
      <c r="C248" s="42"/>
      <c r="D248" s="42"/>
      <c r="E248" s="42"/>
      <c r="F248" s="42"/>
      <c r="G248" s="42"/>
    </row>
    <row r="249" spans="3:7" x14ac:dyDescent="0.25">
      <c r="C249" s="42"/>
      <c r="D249" s="42"/>
      <c r="E249" s="42"/>
      <c r="F249" s="42"/>
      <c r="G249" s="42"/>
    </row>
    <row r="250" spans="3:7" x14ac:dyDescent="0.25">
      <c r="C250" s="42"/>
      <c r="D250" s="42"/>
      <c r="E250" s="42"/>
      <c r="F250" s="42"/>
      <c r="G250" s="42"/>
    </row>
    <row r="251" spans="3:7" x14ac:dyDescent="0.25">
      <c r="C251" s="42"/>
      <c r="D251" s="42"/>
      <c r="E251" s="42"/>
      <c r="F251" s="42"/>
      <c r="G251" s="42"/>
    </row>
    <row r="252" spans="3:7" x14ac:dyDescent="0.25">
      <c r="C252" s="42"/>
      <c r="D252" s="42"/>
      <c r="E252" s="42"/>
      <c r="F252" s="42"/>
      <c r="G252" s="42"/>
    </row>
    <row r="253" spans="3:7" x14ac:dyDescent="0.25">
      <c r="C253" s="42"/>
      <c r="D253" s="42"/>
      <c r="E253" s="42"/>
      <c r="F253" s="42"/>
      <c r="G253" s="42"/>
    </row>
    <row r="254" spans="3:7" x14ac:dyDescent="0.25">
      <c r="C254" s="42"/>
      <c r="D254" s="42"/>
      <c r="E254" s="42"/>
      <c r="F254" s="42"/>
      <c r="G254" s="42"/>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151"/>
  <sheetViews>
    <sheetView zoomScale="53" zoomScaleNormal="90" zoomScaleSheetLayoutView="100" workbookViewId="0">
      <selection activeCell="I17" sqref="I17"/>
    </sheetView>
  </sheetViews>
  <sheetFormatPr defaultColWidth="9.1796875" defaultRowHeight="12.5" x14ac:dyDescent="0.25"/>
  <cols>
    <col min="1" max="1" width="14.7265625" style="42" customWidth="1"/>
    <col min="2" max="2" width="8.7265625" style="42" customWidth="1"/>
    <col min="3" max="3" width="15.7265625" style="48" bestFit="1" customWidth="1"/>
    <col min="4" max="4" width="50.7265625" style="48" customWidth="1"/>
    <col min="5" max="5" width="14.7265625" style="49" customWidth="1"/>
    <col min="6" max="7" width="14.7265625" style="50" customWidth="1"/>
    <col min="8" max="8" width="14.7265625" style="42" customWidth="1"/>
    <col min="9" max="9" width="15.54296875" style="42" customWidth="1"/>
    <col min="10" max="16384" width="9.1796875" style="42"/>
  </cols>
  <sheetData>
    <row r="1" spans="1:15" ht="66.75" customHeight="1" x14ac:dyDescent="0.25">
      <c r="A1" s="208" t="s">
        <v>77</v>
      </c>
      <c r="B1" s="208"/>
      <c r="C1" s="208"/>
      <c r="D1" s="208"/>
      <c r="E1" s="208"/>
      <c r="F1" s="208"/>
      <c r="G1" s="208"/>
      <c r="H1" s="208"/>
    </row>
    <row r="2" spans="1:15" s="43" customFormat="1" ht="25.5" customHeight="1" x14ac:dyDescent="0.25">
      <c r="A2" s="205" t="str">
        <f>Overview!B4&amp; " - Effective from "&amp;Overview!D4&amp;" - "&amp;Overview!E4&amp;" Designated EHV export charges"</f>
        <v>Energy Assets Networks Limited - GSP_G - Effective from 1 April 2025 - Final Designated EHV export charges</v>
      </c>
      <c r="B2" s="206"/>
      <c r="C2" s="206"/>
      <c r="D2" s="206"/>
      <c r="E2" s="206"/>
      <c r="F2" s="206"/>
      <c r="G2" s="206"/>
      <c r="H2" s="207"/>
    </row>
    <row r="3" spans="1:15" s="70" customFormat="1" ht="18" x14ac:dyDescent="0.25">
      <c r="A3" s="74"/>
      <c r="B3" s="74"/>
      <c r="C3" s="74"/>
      <c r="D3" s="75"/>
      <c r="E3" s="76"/>
      <c r="F3" s="76"/>
      <c r="G3" s="77"/>
      <c r="H3" s="77"/>
      <c r="I3" s="69"/>
      <c r="J3" s="69"/>
      <c r="K3" s="69"/>
      <c r="L3" s="69"/>
      <c r="M3" s="69"/>
      <c r="N3" s="69"/>
      <c r="O3" s="69"/>
    </row>
    <row r="4" spans="1:15" ht="60.75" customHeight="1" x14ac:dyDescent="0.25">
      <c r="A4" s="44" t="s">
        <v>62</v>
      </c>
      <c r="B4" s="45" t="s">
        <v>45</v>
      </c>
      <c r="C4" s="44" t="s">
        <v>47</v>
      </c>
      <c r="D4" s="46" t="s">
        <v>39</v>
      </c>
      <c r="E4" s="46" t="str">
        <f>'Annex 2 Designated EHV charges'!M10</f>
        <v>Export
Super Red
unit charge
(p/kWh)</v>
      </c>
      <c r="F4" s="46" t="str">
        <f>'Annex 2 Designated EHV charges'!N10</f>
        <v>Export
fixed charge
(p/day)</v>
      </c>
      <c r="G4" s="46" t="str">
        <f>'Annex 2 Designated EHV charges'!O10</f>
        <v>Export
capacity charge
(p/kVA/day)</v>
      </c>
      <c r="H4" s="46" t="str">
        <f>'Annex 2 Designated EHV charges'!P10</f>
        <v>Export
exceeded capacity charge
(p/kVA/day)</v>
      </c>
    </row>
    <row r="5" spans="1:15" ht="12.75" customHeight="1" x14ac:dyDescent="0.25">
      <c r="A5" s="249" t="s">
        <v>757</v>
      </c>
      <c r="B5" s="249"/>
      <c r="C5" s="249"/>
      <c r="D5" s="249"/>
      <c r="E5" s="249"/>
      <c r="F5" s="249"/>
      <c r="G5" s="249"/>
      <c r="H5" s="249"/>
    </row>
    <row r="6" spans="1:15" ht="12.75" customHeight="1" x14ac:dyDescent="0.25"/>
    <row r="7" spans="1:15" ht="12.75" customHeight="1" x14ac:dyDescent="0.25"/>
    <row r="8" spans="1:15" ht="12.75" customHeight="1" x14ac:dyDescent="0.25"/>
    <row r="9" spans="1:15" ht="12.75" customHeight="1" x14ac:dyDescent="0.25"/>
    <row r="10" spans="1:15" ht="12.75" customHeight="1" x14ac:dyDescent="0.25"/>
    <row r="11" spans="1:15" ht="12.75" customHeight="1" x14ac:dyDescent="0.25"/>
    <row r="12" spans="1:15" ht="12.75" customHeight="1" x14ac:dyDescent="0.25"/>
    <row r="13" spans="1:15" ht="12.75" customHeight="1" x14ac:dyDescent="0.25"/>
    <row r="14" spans="1:15" ht="12.75" customHeight="1" x14ac:dyDescent="0.25"/>
    <row r="15" spans="1:15" ht="12.75" customHeight="1" x14ac:dyDescent="0.25"/>
    <row r="16" spans="1:15"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topLeftCell="A4" zoomScale="80" zoomScaleNormal="80" zoomScaleSheetLayoutView="100" workbookViewId="0">
      <selection activeCell="N12" sqref="N12"/>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3" t="s">
        <v>28</v>
      </c>
      <c r="B1" s="3"/>
      <c r="D1" s="3"/>
      <c r="E1" s="3"/>
      <c r="F1" s="3"/>
      <c r="G1" s="8"/>
      <c r="H1" s="4"/>
      <c r="I1" s="4"/>
    </row>
    <row r="2" spans="1:12" s="2" customFormat="1" ht="27" customHeight="1" x14ac:dyDescent="0.25">
      <c r="A2" s="184" t="str">
        <f>Overview!B4&amp; " - Effective from "&amp;Overview!D4&amp;" - "&amp;Overview!E4&amp;" LV and HV tariffs"</f>
        <v>Energy Assets Networks Limited - GSP_G - Effective from 1 April 2025 - Final LV and HV tariffs</v>
      </c>
      <c r="B2" s="184"/>
      <c r="C2" s="184"/>
      <c r="D2" s="184"/>
      <c r="E2" s="184"/>
      <c r="F2" s="184"/>
      <c r="G2" s="184"/>
      <c r="H2" s="184"/>
      <c r="I2" s="184"/>
      <c r="J2" s="184"/>
      <c r="K2" s="4"/>
      <c r="L2" s="4"/>
    </row>
    <row r="3" spans="1:12" s="2" customFormat="1" ht="27" customHeight="1" x14ac:dyDescent="0.25">
      <c r="A3" s="209" t="s">
        <v>174</v>
      </c>
      <c r="B3" s="209"/>
      <c r="C3" s="209"/>
      <c r="D3" s="209"/>
      <c r="E3" s="209"/>
      <c r="F3" s="209"/>
      <c r="G3" s="209"/>
      <c r="H3" s="209"/>
      <c r="I3" s="209"/>
      <c r="J3" s="209"/>
      <c r="K3" s="4"/>
      <c r="L3" s="4"/>
    </row>
    <row r="4" spans="1:12" s="2" customFormat="1" ht="71.25" customHeight="1" x14ac:dyDescent="0.25">
      <c r="A4" s="15"/>
      <c r="B4" s="28" t="s">
        <v>0</v>
      </c>
      <c r="C4" s="14" t="s">
        <v>33</v>
      </c>
      <c r="D4" s="44" t="s">
        <v>175</v>
      </c>
      <c r="E4" s="44" t="s">
        <v>177</v>
      </c>
      <c r="F4" s="44" t="s">
        <v>176</v>
      </c>
      <c r="G4" s="14" t="s">
        <v>34</v>
      </c>
      <c r="H4" s="14"/>
      <c r="I4" s="14"/>
      <c r="J4" s="14"/>
      <c r="K4" s="4"/>
      <c r="L4" s="4"/>
    </row>
    <row r="5" spans="1:12" s="2" customFormat="1" ht="32.25" customHeight="1" x14ac:dyDescent="0.25">
      <c r="A5" s="16"/>
      <c r="B5" s="27"/>
      <c r="C5" s="17"/>
      <c r="D5" s="18"/>
      <c r="E5" s="18"/>
      <c r="F5" s="18"/>
      <c r="G5" s="19"/>
      <c r="H5" s="26"/>
      <c r="I5" s="26"/>
      <c r="J5" s="26"/>
      <c r="K5" s="4"/>
      <c r="L5" s="4"/>
    </row>
    <row r="6" spans="1:12" x14ac:dyDescent="0.25">
      <c r="A6" s="210" t="s">
        <v>2</v>
      </c>
      <c r="B6" s="250" t="s">
        <v>758</v>
      </c>
      <c r="C6" s="251"/>
      <c r="D6" s="251"/>
      <c r="E6" s="251"/>
      <c r="F6" s="251"/>
      <c r="G6" s="251"/>
      <c r="H6" s="251"/>
      <c r="I6" s="251"/>
      <c r="J6" s="252"/>
    </row>
    <row r="7" spans="1:12" x14ac:dyDescent="0.25">
      <c r="A7" s="210"/>
      <c r="B7" s="253"/>
      <c r="C7" s="254"/>
      <c r="D7" s="254"/>
      <c r="E7" s="254"/>
      <c r="F7" s="254"/>
      <c r="G7" s="254"/>
      <c r="H7" s="254"/>
      <c r="I7" s="254"/>
      <c r="J7" s="255"/>
    </row>
    <row r="8" spans="1:12" x14ac:dyDescent="0.25">
      <c r="A8" s="210"/>
      <c r="B8" s="256"/>
      <c r="C8" s="257"/>
      <c r="D8" s="257"/>
      <c r="E8" s="257"/>
      <c r="F8" s="257"/>
      <c r="G8" s="257"/>
      <c r="H8" s="257"/>
      <c r="I8" s="257"/>
      <c r="J8" s="258"/>
    </row>
    <row r="9" spans="1:12" x14ac:dyDescent="0.25">
      <c r="A9" s="39"/>
      <c r="B9" s="39"/>
      <c r="C9" s="39"/>
      <c r="D9" s="39"/>
      <c r="E9" s="39"/>
      <c r="F9" s="39"/>
      <c r="G9" s="39"/>
      <c r="H9" s="39"/>
      <c r="I9" s="39"/>
      <c r="J9" s="39"/>
    </row>
    <row r="10" spans="1:12" x14ac:dyDescent="0.25">
      <c r="A10" s="39"/>
      <c r="B10" s="39"/>
      <c r="C10" s="39"/>
      <c r="D10" s="39"/>
      <c r="E10" s="39"/>
      <c r="F10" s="39"/>
      <c r="G10" s="39"/>
      <c r="H10" s="39"/>
      <c r="I10" s="39"/>
      <c r="J10" s="39"/>
    </row>
    <row r="11" spans="1:12" s="2" customFormat="1" ht="27" customHeight="1" x14ac:dyDescent="0.25">
      <c r="A11" s="209" t="s">
        <v>171</v>
      </c>
      <c r="B11" s="209"/>
      <c r="C11" s="209"/>
      <c r="D11" s="209"/>
      <c r="E11" s="209"/>
      <c r="F11" s="209"/>
      <c r="G11" s="209"/>
      <c r="H11" s="209"/>
      <c r="I11" s="209"/>
      <c r="J11" s="209"/>
      <c r="K11" s="4"/>
      <c r="L11" s="4"/>
    </row>
    <row r="12" spans="1:12" s="2" customFormat="1" ht="58.5" customHeight="1" x14ac:dyDescent="0.25">
      <c r="A12" s="15"/>
      <c r="B12" s="28" t="s">
        <v>0</v>
      </c>
      <c r="C12" s="14" t="s">
        <v>33</v>
      </c>
      <c r="D12" s="44" t="s">
        <v>175</v>
      </c>
      <c r="E12" s="44" t="s">
        <v>177</v>
      </c>
      <c r="F12" s="44" t="s">
        <v>176</v>
      </c>
      <c r="G12" s="14" t="s">
        <v>34</v>
      </c>
      <c r="H12" s="14" t="s">
        <v>35</v>
      </c>
      <c r="I12" s="28" t="s">
        <v>141</v>
      </c>
      <c r="J12" s="14" t="s">
        <v>42</v>
      </c>
      <c r="K12" s="4"/>
      <c r="L12" s="4"/>
    </row>
    <row r="13" spans="1:12" s="2" customFormat="1" ht="32.25" customHeight="1" x14ac:dyDescent="0.25">
      <c r="A13" s="16"/>
      <c r="B13" s="27"/>
      <c r="C13" s="17">
        <v>0</v>
      </c>
      <c r="D13" s="18"/>
      <c r="E13" s="18"/>
      <c r="F13" s="18"/>
      <c r="G13" s="19"/>
      <c r="H13" s="19"/>
      <c r="I13" s="19"/>
      <c r="J13" s="18"/>
      <c r="K13" s="4"/>
      <c r="L13" s="4"/>
    </row>
    <row r="14" spans="1:12" x14ac:dyDescent="0.25">
      <c r="A14" s="210" t="s">
        <v>2</v>
      </c>
      <c r="B14" s="250" t="s">
        <v>759</v>
      </c>
      <c r="C14" s="251"/>
      <c r="D14" s="251"/>
      <c r="E14" s="251"/>
      <c r="F14" s="251"/>
      <c r="G14" s="251"/>
      <c r="H14" s="251"/>
      <c r="I14" s="251"/>
      <c r="J14" s="259"/>
    </row>
    <row r="15" spans="1:12" x14ac:dyDescent="0.25">
      <c r="A15" s="210"/>
      <c r="B15" s="253"/>
      <c r="C15" s="254"/>
      <c r="D15" s="254"/>
      <c r="E15" s="254"/>
      <c r="F15" s="254"/>
      <c r="G15" s="254"/>
      <c r="H15" s="254"/>
      <c r="I15" s="254"/>
      <c r="J15" s="260"/>
    </row>
    <row r="16" spans="1:12" ht="12.5" customHeight="1" x14ac:dyDescent="0.25">
      <c r="A16" s="210"/>
      <c r="B16" s="256"/>
      <c r="C16" s="257"/>
      <c r="D16" s="257"/>
      <c r="E16" s="257"/>
      <c r="F16" s="257"/>
      <c r="G16" s="257"/>
      <c r="H16" s="257"/>
      <c r="I16" s="257"/>
      <c r="J16" s="261"/>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65" zoomScaleNormal="100" zoomScaleSheetLayoutView="85" workbookViewId="0">
      <selection activeCell="K196" sqref="K196"/>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3" t="s">
        <v>28</v>
      </c>
      <c r="B1" s="214" t="s">
        <v>136</v>
      </c>
      <c r="C1" s="215"/>
      <c r="D1" s="215"/>
      <c r="F1" s="216" t="s">
        <v>140</v>
      </c>
      <c r="G1" s="217"/>
      <c r="H1" s="218"/>
      <c r="I1" s="4"/>
      <c r="J1" s="2"/>
      <c r="K1" s="2"/>
    </row>
    <row r="2" spans="1:13" ht="31.5" customHeight="1" x14ac:dyDescent="0.25">
      <c r="A2" s="219" t="str">
        <f>Overview!B4&amp; " - Effective from "&amp;Overview!D4&amp;" - "&amp;Overview!E4&amp;" LDNO tariffs"</f>
        <v>Energy Assets Networks Limited - GSP_G - Effective from 1 April 2025 - Final LDNO tariffs</v>
      </c>
      <c r="B2" s="219"/>
      <c r="C2" s="219"/>
      <c r="D2" s="219"/>
      <c r="E2" s="219"/>
      <c r="F2" s="219"/>
      <c r="G2" s="219"/>
      <c r="H2" s="219"/>
      <c r="I2" s="219"/>
      <c r="J2" s="219"/>
    </row>
    <row r="3" spans="1:13" ht="8.25" customHeight="1" x14ac:dyDescent="0.25">
      <c r="A3" s="71"/>
      <c r="B3" s="71"/>
      <c r="C3" s="71"/>
      <c r="D3" s="71"/>
      <c r="E3" s="71"/>
      <c r="F3" s="71"/>
      <c r="G3" s="71"/>
      <c r="H3" s="71"/>
      <c r="I3" s="71"/>
      <c r="J3" s="71"/>
    </row>
    <row r="4" spans="1:13" ht="27" customHeight="1" x14ac:dyDescent="0.25">
      <c r="A4" s="184" t="s">
        <v>172</v>
      </c>
      <c r="B4" s="184"/>
      <c r="C4" s="184"/>
      <c r="D4" s="184"/>
      <c r="E4" s="73"/>
      <c r="F4" s="184" t="s">
        <v>173</v>
      </c>
      <c r="G4" s="184"/>
      <c r="H4" s="184"/>
      <c r="I4" s="184"/>
      <c r="J4" s="184"/>
      <c r="L4" s="4"/>
    </row>
    <row r="5" spans="1:13" ht="32.25" customHeight="1" x14ac:dyDescent="0.25">
      <c r="A5" s="60" t="s">
        <v>17</v>
      </c>
      <c r="B5" s="65" t="s">
        <v>66</v>
      </c>
      <c r="C5" s="78" t="s">
        <v>67</v>
      </c>
      <c r="D5" s="62" t="s">
        <v>68</v>
      </c>
      <c r="E5" s="69"/>
      <c r="F5" s="188"/>
      <c r="G5" s="189"/>
      <c r="H5" s="66" t="s">
        <v>72</v>
      </c>
      <c r="I5" s="67" t="s">
        <v>73</v>
      </c>
      <c r="J5" s="62" t="s">
        <v>68</v>
      </c>
      <c r="K5" s="69"/>
      <c r="L5" s="4"/>
      <c r="M5" s="4"/>
    </row>
    <row r="6" spans="1:13" ht="56.25" customHeight="1" x14ac:dyDescent="0.25">
      <c r="A6" s="63" t="s">
        <v>69</v>
      </c>
      <c r="B6" s="68" t="s">
        <v>717</v>
      </c>
      <c r="C6" s="68" t="s">
        <v>718</v>
      </c>
      <c r="D6" s="68" t="s">
        <v>719</v>
      </c>
      <c r="E6" s="69"/>
      <c r="F6" s="190" t="s">
        <v>721</v>
      </c>
      <c r="G6" s="191"/>
      <c r="H6" s="21"/>
      <c r="I6" s="68" t="s">
        <v>722</v>
      </c>
      <c r="J6" s="172" t="s">
        <v>719</v>
      </c>
      <c r="K6" s="69"/>
      <c r="L6" s="4"/>
      <c r="M6" s="4"/>
    </row>
    <row r="7" spans="1:13" ht="56.25" customHeight="1" x14ac:dyDescent="0.25">
      <c r="A7" s="63" t="s">
        <v>24</v>
      </c>
      <c r="B7" s="21"/>
      <c r="C7" s="68" t="s">
        <v>717</v>
      </c>
      <c r="D7" s="68" t="s">
        <v>720</v>
      </c>
      <c r="E7" s="69"/>
      <c r="F7" s="190" t="s">
        <v>70</v>
      </c>
      <c r="G7" s="191"/>
      <c r="H7" s="23" t="s">
        <v>717</v>
      </c>
      <c r="I7" s="68" t="s">
        <v>723</v>
      </c>
      <c r="J7" s="172" t="s">
        <v>719</v>
      </c>
      <c r="K7" s="69"/>
      <c r="L7" s="4"/>
      <c r="M7" s="4"/>
    </row>
    <row r="8" spans="1:13" ht="55.5" customHeight="1" x14ac:dyDescent="0.25">
      <c r="A8" s="64" t="s">
        <v>22</v>
      </c>
      <c r="B8" s="211" t="s">
        <v>23</v>
      </c>
      <c r="C8" s="212"/>
      <c r="D8" s="213"/>
      <c r="E8" s="69"/>
      <c r="F8" s="190" t="s">
        <v>76</v>
      </c>
      <c r="G8" s="191"/>
      <c r="H8" s="21"/>
      <c r="I8" s="68" t="s">
        <v>717</v>
      </c>
      <c r="J8" s="172" t="s">
        <v>720</v>
      </c>
      <c r="K8" s="69"/>
      <c r="L8" s="4"/>
      <c r="M8" s="4"/>
    </row>
    <row r="9" spans="1:13" s="61" customFormat="1" ht="55.5" hidden="1" customHeight="1" x14ac:dyDescent="0.25">
      <c r="E9" s="72"/>
      <c r="F9" s="192"/>
      <c r="G9" s="193"/>
      <c r="H9" s="21"/>
      <c r="I9" s="21"/>
      <c r="J9" s="68"/>
      <c r="K9" s="69"/>
      <c r="L9" s="39"/>
      <c r="M9" s="39"/>
    </row>
    <row r="13" spans="1:13" ht="39" x14ac:dyDescent="0.25">
      <c r="A13" s="28" t="s">
        <v>139</v>
      </c>
      <c r="B13" s="28" t="s">
        <v>482</v>
      </c>
      <c r="C13" s="14" t="s">
        <v>33</v>
      </c>
      <c r="D13" s="44" t="s">
        <v>175</v>
      </c>
      <c r="E13" s="44" t="s">
        <v>177</v>
      </c>
      <c r="F13" s="44" t="s">
        <v>176</v>
      </c>
      <c r="G13" s="14" t="s">
        <v>34</v>
      </c>
      <c r="H13" s="14" t="s">
        <v>35</v>
      </c>
      <c r="I13" s="14" t="s">
        <v>141</v>
      </c>
      <c r="J13" s="14" t="s">
        <v>42</v>
      </c>
    </row>
    <row r="14" spans="1:13" ht="27.75" customHeight="1" x14ac:dyDescent="0.25">
      <c r="A14" s="147" t="s">
        <v>625</v>
      </c>
      <c r="B14" s="27" t="s">
        <v>760</v>
      </c>
      <c r="C14" s="148" t="s">
        <v>725</v>
      </c>
      <c r="D14" s="119">
        <v>11.542</v>
      </c>
      <c r="E14" s="120">
        <v>2.0569999999999999</v>
      </c>
      <c r="F14" s="121">
        <v>0.09</v>
      </c>
      <c r="G14" s="149">
        <v>6.52</v>
      </c>
      <c r="H14" s="150"/>
      <c r="I14" s="152"/>
      <c r="J14" s="34"/>
    </row>
    <row r="15" spans="1:13" ht="27.75" customHeight="1" x14ac:dyDescent="0.25">
      <c r="A15" s="147" t="s">
        <v>667</v>
      </c>
      <c r="B15" s="27" t="s">
        <v>761</v>
      </c>
      <c r="C15" s="148">
        <v>2</v>
      </c>
      <c r="D15" s="119">
        <v>11.542</v>
      </c>
      <c r="E15" s="120">
        <v>2.0569999999999999</v>
      </c>
      <c r="F15" s="121">
        <v>0.09</v>
      </c>
      <c r="G15" s="150"/>
      <c r="H15" s="150"/>
      <c r="I15" s="152"/>
      <c r="J15" s="34"/>
    </row>
    <row r="16" spans="1:13" ht="27.75" customHeight="1" x14ac:dyDescent="0.25">
      <c r="A16" s="147" t="s">
        <v>626</v>
      </c>
      <c r="B16" s="27" t="s">
        <v>762</v>
      </c>
      <c r="C16" s="148" t="s">
        <v>726</v>
      </c>
      <c r="D16" s="119">
        <v>11.262</v>
      </c>
      <c r="E16" s="120">
        <v>2.0070000000000001</v>
      </c>
      <c r="F16" s="121">
        <v>8.6999999999999994E-2</v>
      </c>
      <c r="G16" s="149">
        <v>5.0199999999999996</v>
      </c>
      <c r="H16" s="150"/>
      <c r="I16" s="152"/>
      <c r="J16" s="34"/>
    </row>
    <row r="17" spans="1:10" ht="27.75" customHeight="1" x14ac:dyDescent="0.25">
      <c r="A17" s="147" t="s">
        <v>627</v>
      </c>
      <c r="B17" s="27" t="s">
        <v>763</v>
      </c>
      <c r="C17" s="148" t="s">
        <v>726</v>
      </c>
      <c r="D17" s="119">
        <v>11.262</v>
      </c>
      <c r="E17" s="120">
        <v>2.0070000000000001</v>
      </c>
      <c r="F17" s="121">
        <v>8.6999999999999994E-2</v>
      </c>
      <c r="G17" s="149">
        <v>7.4</v>
      </c>
      <c r="H17" s="150"/>
      <c r="I17" s="152"/>
      <c r="J17" s="34"/>
    </row>
    <row r="18" spans="1:10" ht="27.75" customHeight="1" x14ac:dyDescent="0.25">
      <c r="A18" s="147" t="s">
        <v>628</v>
      </c>
      <c r="B18" s="27" t="s">
        <v>764</v>
      </c>
      <c r="C18" s="148" t="s">
        <v>726</v>
      </c>
      <c r="D18" s="119">
        <v>11.262</v>
      </c>
      <c r="E18" s="120">
        <v>2.0070000000000001</v>
      </c>
      <c r="F18" s="121">
        <v>8.6999999999999994E-2</v>
      </c>
      <c r="G18" s="149">
        <v>8.69</v>
      </c>
      <c r="H18" s="150"/>
      <c r="I18" s="152"/>
      <c r="J18" s="34"/>
    </row>
    <row r="19" spans="1:10" ht="27.75" customHeight="1" x14ac:dyDescent="0.25">
      <c r="A19" s="147" t="s">
        <v>629</v>
      </c>
      <c r="B19" s="27" t="s">
        <v>765</v>
      </c>
      <c r="C19" s="148" t="s">
        <v>726</v>
      </c>
      <c r="D19" s="119">
        <v>11.262</v>
      </c>
      <c r="E19" s="120">
        <v>2.0070000000000001</v>
      </c>
      <c r="F19" s="121">
        <v>8.6999999999999994E-2</v>
      </c>
      <c r="G19" s="149">
        <v>13.04</v>
      </c>
      <c r="H19" s="150"/>
      <c r="I19" s="152"/>
      <c r="J19" s="34"/>
    </row>
    <row r="20" spans="1:10" ht="27.75" customHeight="1" x14ac:dyDescent="0.25">
      <c r="A20" s="147" t="s">
        <v>630</v>
      </c>
      <c r="B20" s="27" t="s">
        <v>766</v>
      </c>
      <c r="C20" s="148" t="s">
        <v>726</v>
      </c>
      <c r="D20" s="119">
        <v>11.262</v>
      </c>
      <c r="E20" s="120">
        <v>2.0070000000000001</v>
      </c>
      <c r="F20" s="121">
        <v>8.6999999999999994E-2</v>
      </c>
      <c r="G20" s="149">
        <v>27.72</v>
      </c>
      <c r="H20" s="150"/>
      <c r="I20" s="152"/>
      <c r="J20" s="34"/>
    </row>
    <row r="21" spans="1:10" ht="27.75" customHeight="1" x14ac:dyDescent="0.25">
      <c r="A21" s="147" t="s">
        <v>436</v>
      </c>
      <c r="B21" s="27" t="s">
        <v>767</v>
      </c>
      <c r="C21" s="148">
        <v>4</v>
      </c>
      <c r="D21" s="119">
        <v>11.262</v>
      </c>
      <c r="E21" s="120">
        <v>2.0070000000000001</v>
      </c>
      <c r="F21" s="121">
        <v>8.6999999999999994E-2</v>
      </c>
      <c r="G21" s="150"/>
      <c r="H21" s="150"/>
      <c r="I21" s="152"/>
      <c r="J21" s="34"/>
    </row>
    <row r="22" spans="1:10" ht="27.75" customHeight="1" x14ac:dyDescent="0.25">
      <c r="A22" s="147" t="s">
        <v>503</v>
      </c>
      <c r="B22" s="27" t="s">
        <v>768</v>
      </c>
      <c r="C22" s="148">
        <v>0</v>
      </c>
      <c r="D22" s="119">
        <v>6.8860000000000001</v>
      </c>
      <c r="E22" s="120">
        <v>1.141</v>
      </c>
      <c r="F22" s="121">
        <v>5.1999999999999998E-2</v>
      </c>
      <c r="G22" s="149">
        <v>15.31</v>
      </c>
      <c r="H22" s="149">
        <v>5.33</v>
      </c>
      <c r="I22" s="153">
        <v>5.33</v>
      </c>
      <c r="J22" s="33">
        <v>0.14399999999999999</v>
      </c>
    </row>
    <row r="23" spans="1:10" ht="27.75" customHeight="1" x14ac:dyDescent="0.25">
      <c r="A23" s="147" t="s">
        <v>504</v>
      </c>
      <c r="B23" s="27">
        <v>304</v>
      </c>
      <c r="C23" s="148">
        <v>0</v>
      </c>
      <c r="D23" s="119">
        <v>6.8860000000000001</v>
      </c>
      <c r="E23" s="120">
        <v>1.141</v>
      </c>
      <c r="F23" s="121">
        <v>5.1999999999999998E-2</v>
      </c>
      <c r="G23" s="149">
        <v>59.02</v>
      </c>
      <c r="H23" s="149">
        <v>5.33</v>
      </c>
      <c r="I23" s="153">
        <v>5.33</v>
      </c>
      <c r="J23" s="33">
        <v>0.14399999999999999</v>
      </c>
    </row>
    <row r="24" spans="1:10" ht="27.75" customHeight="1" x14ac:dyDescent="0.25">
      <c r="A24" s="147" t="s">
        <v>505</v>
      </c>
      <c r="B24" s="27" t="s">
        <v>769</v>
      </c>
      <c r="C24" s="148">
        <v>0</v>
      </c>
      <c r="D24" s="119">
        <v>6.8860000000000001</v>
      </c>
      <c r="E24" s="120">
        <v>1.141</v>
      </c>
      <c r="F24" s="121">
        <v>5.1999999999999998E-2</v>
      </c>
      <c r="G24" s="149">
        <v>87.61</v>
      </c>
      <c r="H24" s="149">
        <v>5.33</v>
      </c>
      <c r="I24" s="153">
        <v>5.33</v>
      </c>
      <c r="J24" s="33">
        <v>0.14399999999999999</v>
      </c>
    </row>
    <row r="25" spans="1:10" ht="27.75" customHeight="1" x14ac:dyDescent="0.25">
      <c r="A25" s="147" t="s">
        <v>506</v>
      </c>
      <c r="B25" s="27" t="s">
        <v>770</v>
      </c>
      <c r="C25" s="148">
        <v>0</v>
      </c>
      <c r="D25" s="119">
        <v>6.8860000000000001</v>
      </c>
      <c r="E25" s="120">
        <v>1.141</v>
      </c>
      <c r="F25" s="121">
        <v>5.1999999999999998E-2</v>
      </c>
      <c r="G25" s="149">
        <v>135.74</v>
      </c>
      <c r="H25" s="149">
        <v>5.33</v>
      </c>
      <c r="I25" s="153">
        <v>5.33</v>
      </c>
      <c r="J25" s="33">
        <v>0.14399999999999999</v>
      </c>
    </row>
    <row r="26" spans="1:10" ht="27.75" customHeight="1" x14ac:dyDescent="0.25">
      <c r="A26" s="147" t="s">
        <v>507</v>
      </c>
      <c r="B26" s="27" t="s">
        <v>771</v>
      </c>
      <c r="C26" s="148">
        <v>0</v>
      </c>
      <c r="D26" s="119">
        <v>6.8860000000000001</v>
      </c>
      <c r="E26" s="120">
        <v>1.141</v>
      </c>
      <c r="F26" s="121">
        <v>5.1999999999999998E-2</v>
      </c>
      <c r="G26" s="149">
        <v>279.27</v>
      </c>
      <c r="H26" s="149">
        <v>5.33</v>
      </c>
      <c r="I26" s="153">
        <v>5.33</v>
      </c>
      <c r="J26" s="33">
        <v>0.14399999999999999</v>
      </c>
    </row>
    <row r="27" spans="1:10" ht="27.75" customHeight="1" x14ac:dyDescent="0.25">
      <c r="A27" s="147" t="s">
        <v>437</v>
      </c>
      <c r="B27" s="27" t="s">
        <v>772</v>
      </c>
      <c r="C27" s="154" t="s">
        <v>434</v>
      </c>
      <c r="D27" s="122">
        <v>31.83</v>
      </c>
      <c r="E27" s="123">
        <v>3.6659999999999999</v>
      </c>
      <c r="F27" s="121">
        <v>2.1389999999999998</v>
      </c>
      <c r="G27" s="150"/>
      <c r="H27" s="150"/>
      <c r="I27" s="152"/>
      <c r="J27" s="34"/>
    </row>
    <row r="28" spans="1:10" ht="27.75" customHeight="1" x14ac:dyDescent="0.25">
      <c r="A28" s="147" t="s">
        <v>438</v>
      </c>
      <c r="B28" s="27">
        <v>320</v>
      </c>
      <c r="C28" s="154" t="s">
        <v>727</v>
      </c>
      <c r="D28" s="119">
        <v>-11.359</v>
      </c>
      <c r="E28" s="120">
        <v>-2.024</v>
      </c>
      <c r="F28" s="121">
        <v>-8.7999999999999995E-2</v>
      </c>
      <c r="G28" s="149">
        <v>0</v>
      </c>
      <c r="H28" s="150"/>
      <c r="I28" s="152"/>
      <c r="J28" s="34"/>
    </row>
    <row r="29" spans="1:10" ht="27.75" customHeight="1" x14ac:dyDescent="0.25">
      <c r="A29" s="147" t="s">
        <v>439</v>
      </c>
      <c r="B29" s="27" t="s">
        <v>773</v>
      </c>
      <c r="C29" s="154" t="s">
        <v>727</v>
      </c>
      <c r="D29" s="119">
        <v>-11.359</v>
      </c>
      <c r="E29" s="120">
        <v>-2.024</v>
      </c>
      <c r="F29" s="121">
        <v>-8.7999999999999995E-2</v>
      </c>
      <c r="G29" s="149">
        <v>0</v>
      </c>
      <c r="H29" s="150"/>
      <c r="I29" s="152"/>
      <c r="J29" s="33">
        <v>0.223</v>
      </c>
    </row>
    <row r="30" spans="1:10" ht="27.75" customHeight="1" x14ac:dyDescent="0.25">
      <c r="A30" s="151" t="s">
        <v>631</v>
      </c>
      <c r="B30" s="27" t="s">
        <v>774</v>
      </c>
      <c r="C30" s="154" t="s">
        <v>725</v>
      </c>
      <c r="D30" s="119">
        <v>8.1329999999999991</v>
      </c>
      <c r="E30" s="120">
        <v>1.4490000000000001</v>
      </c>
      <c r="F30" s="121">
        <v>6.3E-2</v>
      </c>
      <c r="G30" s="149">
        <v>4.5999999999999996</v>
      </c>
      <c r="H30" s="150"/>
      <c r="I30" s="152"/>
      <c r="J30" s="34"/>
    </row>
    <row r="31" spans="1:10" ht="27.75" customHeight="1" x14ac:dyDescent="0.25">
      <c r="A31" s="151" t="s">
        <v>508</v>
      </c>
      <c r="B31" s="27" t="s">
        <v>775</v>
      </c>
      <c r="C31" s="154">
        <v>2</v>
      </c>
      <c r="D31" s="119">
        <v>8.1329999999999991</v>
      </c>
      <c r="E31" s="120">
        <v>1.4490000000000001</v>
      </c>
      <c r="F31" s="121">
        <v>6.3E-2</v>
      </c>
      <c r="G31" s="150"/>
      <c r="H31" s="150"/>
      <c r="I31" s="152"/>
      <c r="J31" s="34"/>
    </row>
    <row r="32" spans="1:10" ht="27.75" customHeight="1" x14ac:dyDescent="0.25">
      <c r="A32" s="151" t="s">
        <v>632</v>
      </c>
      <c r="B32" s="27" t="s">
        <v>776</v>
      </c>
      <c r="C32" s="154" t="s">
        <v>726</v>
      </c>
      <c r="D32" s="119">
        <v>7.9359999999999999</v>
      </c>
      <c r="E32" s="120">
        <v>1.4139999999999999</v>
      </c>
      <c r="F32" s="121">
        <v>6.2E-2</v>
      </c>
      <c r="G32" s="149">
        <v>3.54</v>
      </c>
      <c r="H32" s="150"/>
      <c r="I32" s="152"/>
      <c r="J32" s="34"/>
    </row>
    <row r="33" spans="1:10" ht="27.75" customHeight="1" x14ac:dyDescent="0.25">
      <c r="A33" s="151" t="s">
        <v>633</v>
      </c>
      <c r="B33" s="27" t="s">
        <v>777</v>
      </c>
      <c r="C33" s="154" t="s">
        <v>726</v>
      </c>
      <c r="D33" s="119">
        <v>7.9359999999999999</v>
      </c>
      <c r="E33" s="120">
        <v>1.4139999999999999</v>
      </c>
      <c r="F33" s="121">
        <v>6.2E-2</v>
      </c>
      <c r="G33" s="149">
        <v>5.22</v>
      </c>
      <c r="H33" s="150"/>
      <c r="I33" s="152"/>
      <c r="J33" s="34"/>
    </row>
    <row r="34" spans="1:10" ht="27.75" customHeight="1" x14ac:dyDescent="0.25">
      <c r="A34" s="151" t="s">
        <v>634</v>
      </c>
      <c r="B34" s="27" t="s">
        <v>778</v>
      </c>
      <c r="C34" s="154" t="s">
        <v>726</v>
      </c>
      <c r="D34" s="119">
        <v>7.9359999999999999</v>
      </c>
      <c r="E34" s="120">
        <v>1.4139999999999999</v>
      </c>
      <c r="F34" s="121">
        <v>6.2E-2</v>
      </c>
      <c r="G34" s="149">
        <v>6.13</v>
      </c>
      <c r="H34" s="150"/>
      <c r="I34" s="152"/>
      <c r="J34" s="34"/>
    </row>
    <row r="35" spans="1:10" ht="27.75" customHeight="1" x14ac:dyDescent="0.25">
      <c r="A35" s="151" t="s">
        <v>635</v>
      </c>
      <c r="B35" s="27" t="s">
        <v>779</v>
      </c>
      <c r="C35" s="154" t="s">
        <v>726</v>
      </c>
      <c r="D35" s="119">
        <v>7.9359999999999999</v>
      </c>
      <c r="E35" s="120">
        <v>1.4139999999999999</v>
      </c>
      <c r="F35" s="121">
        <v>6.2E-2</v>
      </c>
      <c r="G35" s="149">
        <v>9.19</v>
      </c>
      <c r="H35" s="150"/>
      <c r="I35" s="152"/>
      <c r="J35" s="34"/>
    </row>
    <row r="36" spans="1:10" ht="27.75" customHeight="1" x14ac:dyDescent="0.25">
      <c r="A36" s="151" t="s">
        <v>636</v>
      </c>
      <c r="B36" s="27" t="s">
        <v>780</v>
      </c>
      <c r="C36" s="154" t="s">
        <v>726</v>
      </c>
      <c r="D36" s="119">
        <v>7.9359999999999999</v>
      </c>
      <c r="E36" s="120">
        <v>1.4139999999999999</v>
      </c>
      <c r="F36" s="121">
        <v>6.2E-2</v>
      </c>
      <c r="G36" s="149">
        <v>19.54</v>
      </c>
      <c r="H36" s="150"/>
      <c r="I36" s="152"/>
      <c r="J36" s="34"/>
    </row>
    <row r="37" spans="1:10" ht="27.75" customHeight="1" x14ac:dyDescent="0.25">
      <c r="A37" s="151" t="s">
        <v>440</v>
      </c>
      <c r="B37" s="27" t="s">
        <v>781</v>
      </c>
      <c r="C37" s="154">
        <v>4</v>
      </c>
      <c r="D37" s="119">
        <v>7.9359999999999999</v>
      </c>
      <c r="E37" s="120">
        <v>1.4139999999999999</v>
      </c>
      <c r="F37" s="121">
        <v>6.2E-2</v>
      </c>
      <c r="G37" s="150"/>
      <c r="H37" s="150"/>
      <c r="I37" s="152"/>
      <c r="J37" s="34"/>
    </row>
    <row r="38" spans="1:10" ht="27.75" customHeight="1" x14ac:dyDescent="0.25">
      <c r="A38" s="151" t="s">
        <v>509</v>
      </c>
      <c r="B38" s="27" t="s">
        <v>782</v>
      </c>
      <c r="C38" s="154">
        <v>0</v>
      </c>
      <c r="D38" s="119">
        <v>4.8529999999999998</v>
      </c>
      <c r="E38" s="120">
        <v>0.80400000000000005</v>
      </c>
      <c r="F38" s="121">
        <v>3.5999999999999997E-2</v>
      </c>
      <c r="G38" s="149">
        <v>10.79</v>
      </c>
      <c r="H38" s="149">
        <v>3.76</v>
      </c>
      <c r="I38" s="153">
        <v>3.76</v>
      </c>
      <c r="J38" s="33">
        <v>0.10199999999999999</v>
      </c>
    </row>
    <row r="39" spans="1:10" ht="27.75" customHeight="1" x14ac:dyDescent="0.25">
      <c r="A39" s="151" t="s">
        <v>510</v>
      </c>
      <c r="B39" s="27">
        <v>305</v>
      </c>
      <c r="C39" s="154">
        <v>0</v>
      </c>
      <c r="D39" s="119">
        <v>4.8529999999999998</v>
      </c>
      <c r="E39" s="120">
        <v>0.80400000000000005</v>
      </c>
      <c r="F39" s="121">
        <v>3.5999999999999997E-2</v>
      </c>
      <c r="G39" s="149">
        <v>41.6</v>
      </c>
      <c r="H39" s="149">
        <v>3.76</v>
      </c>
      <c r="I39" s="153">
        <v>3.76</v>
      </c>
      <c r="J39" s="33">
        <v>0.10199999999999999</v>
      </c>
    </row>
    <row r="40" spans="1:10" ht="27.75" customHeight="1" x14ac:dyDescent="0.25">
      <c r="A40" s="151" t="s">
        <v>511</v>
      </c>
      <c r="B40" s="27" t="s">
        <v>783</v>
      </c>
      <c r="C40" s="154">
        <v>0</v>
      </c>
      <c r="D40" s="119">
        <v>4.8529999999999998</v>
      </c>
      <c r="E40" s="120">
        <v>0.80400000000000005</v>
      </c>
      <c r="F40" s="121">
        <v>3.5999999999999997E-2</v>
      </c>
      <c r="G40" s="149">
        <v>61.74</v>
      </c>
      <c r="H40" s="149">
        <v>3.76</v>
      </c>
      <c r="I40" s="153">
        <v>3.76</v>
      </c>
      <c r="J40" s="33">
        <v>0.10199999999999999</v>
      </c>
    </row>
    <row r="41" spans="1:10" ht="27.75" customHeight="1" x14ac:dyDescent="0.25">
      <c r="A41" s="151" t="s">
        <v>512</v>
      </c>
      <c r="B41" s="27" t="s">
        <v>784</v>
      </c>
      <c r="C41" s="154">
        <v>0</v>
      </c>
      <c r="D41" s="119">
        <v>4.8529999999999998</v>
      </c>
      <c r="E41" s="120">
        <v>0.80400000000000005</v>
      </c>
      <c r="F41" s="121">
        <v>3.5999999999999997E-2</v>
      </c>
      <c r="G41" s="149">
        <v>95.66</v>
      </c>
      <c r="H41" s="149">
        <v>3.76</v>
      </c>
      <c r="I41" s="153">
        <v>3.76</v>
      </c>
      <c r="J41" s="33">
        <v>0.10199999999999999</v>
      </c>
    </row>
    <row r="42" spans="1:10" ht="27.75" customHeight="1" x14ac:dyDescent="0.25">
      <c r="A42" s="151" t="s">
        <v>513</v>
      </c>
      <c r="B42" s="27" t="s">
        <v>785</v>
      </c>
      <c r="C42" s="154">
        <v>0</v>
      </c>
      <c r="D42" s="119">
        <v>4.8529999999999998</v>
      </c>
      <c r="E42" s="120">
        <v>0.80400000000000005</v>
      </c>
      <c r="F42" s="121">
        <v>3.5999999999999997E-2</v>
      </c>
      <c r="G42" s="149">
        <v>196.8</v>
      </c>
      <c r="H42" s="149">
        <v>3.76</v>
      </c>
      <c r="I42" s="153">
        <v>3.76</v>
      </c>
      <c r="J42" s="33">
        <v>0.10199999999999999</v>
      </c>
    </row>
    <row r="43" spans="1:10" ht="27.75" customHeight="1" x14ac:dyDescent="0.25">
      <c r="A43" s="151" t="s">
        <v>514</v>
      </c>
      <c r="B43" s="27" t="s">
        <v>741</v>
      </c>
      <c r="C43" s="154">
        <v>0</v>
      </c>
      <c r="D43" s="119">
        <v>5.7869999999999999</v>
      </c>
      <c r="E43" s="120">
        <v>0.876</v>
      </c>
      <c r="F43" s="121">
        <v>4.2000000000000003E-2</v>
      </c>
      <c r="G43" s="149">
        <v>55.9</v>
      </c>
      <c r="H43" s="149">
        <v>7.07</v>
      </c>
      <c r="I43" s="153">
        <v>7.07</v>
      </c>
      <c r="J43" s="33">
        <v>0.115</v>
      </c>
    </row>
    <row r="44" spans="1:10" ht="27.75" customHeight="1" x14ac:dyDescent="0.25">
      <c r="A44" s="151" t="s">
        <v>515</v>
      </c>
      <c r="B44" s="27">
        <v>306</v>
      </c>
      <c r="C44" s="154">
        <v>0</v>
      </c>
      <c r="D44" s="119">
        <v>5.7869999999999999</v>
      </c>
      <c r="E44" s="120">
        <v>0.876</v>
      </c>
      <c r="F44" s="121">
        <v>4.2000000000000003E-2</v>
      </c>
      <c r="G44" s="149">
        <v>105.38</v>
      </c>
      <c r="H44" s="149">
        <v>7.07</v>
      </c>
      <c r="I44" s="153">
        <v>7.07</v>
      </c>
      <c r="J44" s="33">
        <v>0.115</v>
      </c>
    </row>
    <row r="45" spans="1:10" ht="27.75" customHeight="1" x14ac:dyDescent="0.25">
      <c r="A45" s="151" t="s">
        <v>516</v>
      </c>
      <c r="B45" s="27" t="s">
        <v>743</v>
      </c>
      <c r="C45" s="154">
        <v>0</v>
      </c>
      <c r="D45" s="119">
        <v>5.7869999999999999</v>
      </c>
      <c r="E45" s="120">
        <v>0.876</v>
      </c>
      <c r="F45" s="121">
        <v>4.2000000000000003E-2</v>
      </c>
      <c r="G45" s="149">
        <v>137.74</v>
      </c>
      <c r="H45" s="149">
        <v>7.07</v>
      </c>
      <c r="I45" s="153">
        <v>7.07</v>
      </c>
      <c r="J45" s="33">
        <v>0.115</v>
      </c>
    </row>
    <row r="46" spans="1:10" ht="27.75" customHeight="1" x14ac:dyDescent="0.25">
      <c r="A46" s="151" t="s">
        <v>517</v>
      </c>
      <c r="B46" s="27" t="s">
        <v>744</v>
      </c>
      <c r="C46" s="154">
        <v>0</v>
      </c>
      <c r="D46" s="119">
        <v>5.7869999999999999</v>
      </c>
      <c r="E46" s="120">
        <v>0.876</v>
      </c>
      <c r="F46" s="121">
        <v>4.2000000000000003E-2</v>
      </c>
      <c r="G46" s="149">
        <v>192.22</v>
      </c>
      <c r="H46" s="149">
        <v>7.07</v>
      </c>
      <c r="I46" s="153">
        <v>7.07</v>
      </c>
      <c r="J46" s="33">
        <v>0.115</v>
      </c>
    </row>
    <row r="47" spans="1:10" ht="27.75" customHeight="1" x14ac:dyDescent="0.25">
      <c r="A47" s="151" t="s">
        <v>518</v>
      </c>
      <c r="B47" s="27" t="s">
        <v>745</v>
      </c>
      <c r="C47" s="154">
        <v>0</v>
      </c>
      <c r="D47" s="119">
        <v>5.7869999999999999</v>
      </c>
      <c r="E47" s="120">
        <v>0.876</v>
      </c>
      <c r="F47" s="121">
        <v>4.2000000000000003E-2</v>
      </c>
      <c r="G47" s="149">
        <v>354.69</v>
      </c>
      <c r="H47" s="149">
        <v>7.07</v>
      </c>
      <c r="I47" s="153">
        <v>7.07</v>
      </c>
      <c r="J47" s="33">
        <v>0.115</v>
      </c>
    </row>
    <row r="48" spans="1:10" ht="27.75" customHeight="1" x14ac:dyDescent="0.25">
      <c r="A48" s="151" t="s">
        <v>519</v>
      </c>
      <c r="B48" s="27" t="s">
        <v>746</v>
      </c>
      <c r="C48" s="154">
        <v>0</v>
      </c>
      <c r="D48" s="119">
        <v>4.6820000000000004</v>
      </c>
      <c r="E48" s="120">
        <v>0.61299999999999999</v>
      </c>
      <c r="F48" s="121">
        <v>3.2000000000000001E-2</v>
      </c>
      <c r="G48" s="149">
        <v>145.41</v>
      </c>
      <c r="H48" s="149">
        <v>7.98</v>
      </c>
      <c r="I48" s="153">
        <v>7.98</v>
      </c>
      <c r="J48" s="33">
        <v>8.3000000000000004E-2</v>
      </c>
    </row>
    <row r="49" spans="1:10" ht="27.75" customHeight="1" x14ac:dyDescent="0.25">
      <c r="A49" s="151" t="s">
        <v>520</v>
      </c>
      <c r="B49" s="27">
        <v>308</v>
      </c>
      <c r="C49" s="154">
        <v>0</v>
      </c>
      <c r="D49" s="119">
        <v>4.6820000000000004</v>
      </c>
      <c r="E49" s="120">
        <v>0.61299999999999999</v>
      </c>
      <c r="F49" s="121">
        <v>3.2000000000000001E-2</v>
      </c>
      <c r="G49" s="149">
        <v>461.78</v>
      </c>
      <c r="H49" s="149">
        <v>7.98</v>
      </c>
      <c r="I49" s="153">
        <v>7.98</v>
      </c>
      <c r="J49" s="33">
        <v>8.3000000000000004E-2</v>
      </c>
    </row>
    <row r="50" spans="1:10" ht="27.75" customHeight="1" x14ac:dyDescent="0.25">
      <c r="A50" s="151" t="s">
        <v>521</v>
      </c>
      <c r="B50" s="27" t="s">
        <v>748</v>
      </c>
      <c r="C50" s="154">
        <v>0</v>
      </c>
      <c r="D50" s="119">
        <v>4.6820000000000004</v>
      </c>
      <c r="E50" s="120">
        <v>0.61299999999999999</v>
      </c>
      <c r="F50" s="121">
        <v>3.2000000000000001E-2</v>
      </c>
      <c r="G50" s="149">
        <v>1003</v>
      </c>
      <c r="H50" s="149">
        <v>7.98</v>
      </c>
      <c r="I50" s="153">
        <v>7.98</v>
      </c>
      <c r="J50" s="33">
        <v>8.3000000000000004E-2</v>
      </c>
    </row>
    <row r="51" spans="1:10" ht="27.75" customHeight="1" x14ac:dyDescent="0.25">
      <c r="A51" s="151" t="s">
        <v>522</v>
      </c>
      <c r="B51" s="27" t="s">
        <v>749</v>
      </c>
      <c r="C51" s="154">
        <v>0</v>
      </c>
      <c r="D51" s="119">
        <v>4.6820000000000004</v>
      </c>
      <c r="E51" s="120">
        <v>0.61299999999999999</v>
      </c>
      <c r="F51" s="121">
        <v>3.2000000000000001E-2</v>
      </c>
      <c r="G51" s="149">
        <v>1941.21</v>
      </c>
      <c r="H51" s="149">
        <v>7.98</v>
      </c>
      <c r="I51" s="153">
        <v>7.98</v>
      </c>
      <c r="J51" s="33">
        <v>8.3000000000000004E-2</v>
      </c>
    </row>
    <row r="52" spans="1:10" ht="27.75" customHeight="1" x14ac:dyDescent="0.25">
      <c r="A52" s="151" t="s">
        <v>523</v>
      </c>
      <c r="B52" s="27" t="s">
        <v>750</v>
      </c>
      <c r="C52" s="154">
        <v>0</v>
      </c>
      <c r="D52" s="119">
        <v>4.6820000000000004</v>
      </c>
      <c r="E52" s="120">
        <v>0.61299999999999999</v>
      </c>
      <c r="F52" s="121">
        <v>3.2000000000000001E-2</v>
      </c>
      <c r="G52" s="149">
        <v>4703.0600000000004</v>
      </c>
      <c r="H52" s="149">
        <v>7.98</v>
      </c>
      <c r="I52" s="153">
        <v>7.98</v>
      </c>
      <c r="J52" s="33">
        <v>8.3000000000000004E-2</v>
      </c>
    </row>
    <row r="53" spans="1:10" ht="27.75" customHeight="1" x14ac:dyDescent="0.25">
      <c r="A53" s="151" t="s">
        <v>441</v>
      </c>
      <c r="B53" s="27" t="s">
        <v>786</v>
      </c>
      <c r="C53" s="154" t="s">
        <v>434</v>
      </c>
      <c r="D53" s="122">
        <v>22.43</v>
      </c>
      <c r="E53" s="123">
        <v>2.5830000000000002</v>
      </c>
      <c r="F53" s="121">
        <v>1.5069999999999999</v>
      </c>
      <c r="G53" s="150"/>
      <c r="H53" s="150"/>
      <c r="I53" s="152"/>
      <c r="J53" s="34"/>
    </row>
    <row r="54" spans="1:10" ht="27.75" customHeight="1" x14ac:dyDescent="0.25">
      <c r="A54" s="151" t="s">
        <v>442</v>
      </c>
      <c r="B54" s="27">
        <v>321</v>
      </c>
      <c r="C54" s="154" t="s">
        <v>727</v>
      </c>
      <c r="D54" s="119">
        <v>-11.359</v>
      </c>
      <c r="E54" s="120">
        <v>-2.024</v>
      </c>
      <c r="F54" s="121">
        <v>-8.7999999999999995E-2</v>
      </c>
      <c r="G54" s="149">
        <v>0</v>
      </c>
      <c r="H54" s="150"/>
      <c r="I54" s="152"/>
      <c r="J54" s="34"/>
    </row>
    <row r="55" spans="1:10" ht="27.75" customHeight="1" x14ac:dyDescent="0.25">
      <c r="A55" s="151" t="s">
        <v>443</v>
      </c>
      <c r="B55" s="27">
        <v>322</v>
      </c>
      <c r="C55" s="154" t="s">
        <v>727</v>
      </c>
      <c r="D55" s="119">
        <v>-8.9559999999999995</v>
      </c>
      <c r="E55" s="120">
        <v>-1.508</v>
      </c>
      <c r="F55" s="121">
        <v>-6.8000000000000005E-2</v>
      </c>
      <c r="G55" s="149">
        <v>0</v>
      </c>
      <c r="H55" s="150"/>
      <c r="I55" s="152"/>
      <c r="J55" s="34"/>
    </row>
    <row r="56" spans="1:10" ht="27.75" customHeight="1" x14ac:dyDescent="0.25">
      <c r="A56" s="151" t="s">
        <v>444</v>
      </c>
      <c r="B56" s="27" t="s">
        <v>787</v>
      </c>
      <c r="C56" s="154">
        <v>0</v>
      </c>
      <c r="D56" s="119">
        <v>-11.359</v>
      </c>
      <c r="E56" s="120">
        <v>-2.024</v>
      </c>
      <c r="F56" s="121">
        <v>-8.7999999999999995E-2</v>
      </c>
      <c r="G56" s="149">
        <v>0</v>
      </c>
      <c r="H56" s="150"/>
      <c r="I56" s="152"/>
      <c r="J56" s="33">
        <v>0.223</v>
      </c>
    </row>
    <row r="57" spans="1:10" ht="27.75" customHeight="1" x14ac:dyDescent="0.25">
      <c r="A57" s="151" t="s">
        <v>445</v>
      </c>
      <c r="B57" s="27" t="s">
        <v>788</v>
      </c>
      <c r="C57" s="154">
        <v>0</v>
      </c>
      <c r="D57" s="119">
        <v>-8.9559999999999995</v>
      </c>
      <c r="E57" s="120">
        <v>-1.508</v>
      </c>
      <c r="F57" s="121">
        <v>-6.8000000000000005E-2</v>
      </c>
      <c r="G57" s="149">
        <v>0</v>
      </c>
      <c r="H57" s="150"/>
      <c r="I57" s="152"/>
      <c r="J57" s="33">
        <v>0.193</v>
      </c>
    </row>
    <row r="58" spans="1:10" ht="27.75" customHeight="1" x14ac:dyDescent="0.25">
      <c r="A58" s="151" t="s">
        <v>446</v>
      </c>
      <c r="B58" s="27" t="s">
        <v>789</v>
      </c>
      <c r="C58" s="154">
        <v>0</v>
      </c>
      <c r="D58" s="119">
        <v>-6.7670000000000003</v>
      </c>
      <c r="E58" s="120">
        <v>-1.0249999999999999</v>
      </c>
      <c r="F58" s="121">
        <v>-4.9000000000000002E-2</v>
      </c>
      <c r="G58" s="149">
        <v>0</v>
      </c>
      <c r="H58" s="150"/>
      <c r="I58" s="152"/>
      <c r="J58" s="33">
        <v>0.157</v>
      </c>
    </row>
    <row r="59" spans="1:10" ht="27.75" customHeight="1" x14ac:dyDescent="0.25">
      <c r="A59" s="147" t="s">
        <v>637</v>
      </c>
      <c r="B59" s="27"/>
      <c r="C59" s="154" t="s">
        <v>725</v>
      </c>
      <c r="D59" s="119">
        <v>6.5449999999999999</v>
      </c>
      <c r="E59" s="120">
        <v>1.1659999999999999</v>
      </c>
      <c r="F59" s="121">
        <v>5.0999999999999997E-2</v>
      </c>
      <c r="G59" s="149">
        <v>3.7</v>
      </c>
      <c r="H59" s="150"/>
      <c r="I59" s="152"/>
      <c r="J59" s="34"/>
    </row>
    <row r="60" spans="1:10" ht="27.75" customHeight="1" x14ac:dyDescent="0.25">
      <c r="A60" s="147" t="s">
        <v>668</v>
      </c>
      <c r="B60" s="27"/>
      <c r="C60" s="154">
        <v>2</v>
      </c>
      <c r="D60" s="119">
        <v>6.5449999999999999</v>
      </c>
      <c r="E60" s="120">
        <v>1.1659999999999999</v>
      </c>
      <c r="F60" s="121">
        <v>5.0999999999999997E-2</v>
      </c>
      <c r="G60" s="150"/>
      <c r="H60" s="150"/>
      <c r="I60" s="152"/>
      <c r="J60" s="34"/>
    </row>
    <row r="61" spans="1:10" ht="27.75" customHeight="1" x14ac:dyDescent="0.25">
      <c r="A61" s="147" t="s">
        <v>638</v>
      </c>
      <c r="B61" s="27"/>
      <c r="C61" s="154" t="s">
        <v>726</v>
      </c>
      <c r="D61" s="119">
        <v>6.3860000000000001</v>
      </c>
      <c r="E61" s="120">
        <v>1.1379999999999999</v>
      </c>
      <c r="F61" s="121">
        <v>0.05</v>
      </c>
      <c r="G61" s="149">
        <v>2.85</v>
      </c>
      <c r="H61" s="150"/>
      <c r="I61" s="152"/>
      <c r="J61" s="34"/>
    </row>
    <row r="62" spans="1:10" ht="27.75" customHeight="1" x14ac:dyDescent="0.25">
      <c r="A62" s="147" t="s">
        <v>639</v>
      </c>
      <c r="B62" s="27"/>
      <c r="C62" s="154" t="s">
        <v>726</v>
      </c>
      <c r="D62" s="119">
        <v>6.3860000000000001</v>
      </c>
      <c r="E62" s="120">
        <v>1.1379999999999999</v>
      </c>
      <c r="F62" s="121">
        <v>0.05</v>
      </c>
      <c r="G62" s="149">
        <v>4.2</v>
      </c>
      <c r="H62" s="150"/>
      <c r="I62" s="152"/>
      <c r="J62" s="34"/>
    </row>
    <row r="63" spans="1:10" ht="27.75" customHeight="1" x14ac:dyDescent="0.25">
      <c r="A63" s="147" t="s">
        <v>640</v>
      </c>
      <c r="B63" s="27"/>
      <c r="C63" s="154" t="s">
        <v>726</v>
      </c>
      <c r="D63" s="119">
        <v>6.3860000000000001</v>
      </c>
      <c r="E63" s="120">
        <v>1.1379999999999999</v>
      </c>
      <c r="F63" s="121">
        <v>0.05</v>
      </c>
      <c r="G63" s="149">
        <v>4.9400000000000004</v>
      </c>
      <c r="H63" s="150"/>
      <c r="I63" s="152"/>
      <c r="J63" s="34"/>
    </row>
    <row r="64" spans="1:10" ht="27.75" customHeight="1" x14ac:dyDescent="0.25">
      <c r="A64" s="147" t="s">
        <v>641</v>
      </c>
      <c r="B64" s="27"/>
      <c r="C64" s="154" t="s">
        <v>726</v>
      </c>
      <c r="D64" s="119">
        <v>6.3860000000000001</v>
      </c>
      <c r="E64" s="120">
        <v>1.1379999999999999</v>
      </c>
      <c r="F64" s="121">
        <v>0.05</v>
      </c>
      <c r="G64" s="149">
        <v>7.4</v>
      </c>
      <c r="H64" s="150"/>
      <c r="I64" s="152"/>
      <c r="J64" s="34"/>
    </row>
    <row r="65" spans="1:10" ht="27.75" customHeight="1" x14ac:dyDescent="0.25">
      <c r="A65" s="147" t="s">
        <v>642</v>
      </c>
      <c r="B65" s="27"/>
      <c r="C65" s="154" t="s">
        <v>726</v>
      </c>
      <c r="D65" s="119">
        <v>6.3860000000000001</v>
      </c>
      <c r="E65" s="120">
        <v>1.1379999999999999</v>
      </c>
      <c r="F65" s="121">
        <v>0.05</v>
      </c>
      <c r="G65" s="149">
        <v>15.73</v>
      </c>
      <c r="H65" s="150"/>
      <c r="I65" s="152"/>
      <c r="J65" s="34"/>
    </row>
    <row r="66" spans="1:10" ht="27.75" customHeight="1" x14ac:dyDescent="0.25">
      <c r="A66" s="147" t="s">
        <v>447</v>
      </c>
      <c r="B66" s="27"/>
      <c r="C66" s="154">
        <v>4</v>
      </c>
      <c r="D66" s="119">
        <v>6.3860000000000001</v>
      </c>
      <c r="E66" s="120">
        <v>1.1379999999999999</v>
      </c>
      <c r="F66" s="121">
        <v>0.05</v>
      </c>
      <c r="G66" s="150"/>
      <c r="H66" s="150"/>
      <c r="I66" s="152"/>
      <c r="J66" s="34"/>
    </row>
    <row r="67" spans="1:10" ht="27.75" customHeight="1" x14ac:dyDescent="0.25">
      <c r="A67" s="147" t="s">
        <v>584</v>
      </c>
      <c r="B67" s="27"/>
      <c r="C67" s="154">
        <v>0</v>
      </c>
      <c r="D67" s="119">
        <v>3.9049999999999998</v>
      </c>
      <c r="E67" s="120">
        <v>0.64700000000000002</v>
      </c>
      <c r="F67" s="121">
        <v>2.9000000000000001E-2</v>
      </c>
      <c r="G67" s="149">
        <v>8.69</v>
      </c>
      <c r="H67" s="149">
        <v>3.02</v>
      </c>
      <c r="I67" s="153">
        <v>3.02</v>
      </c>
      <c r="J67" s="33">
        <v>8.2000000000000003E-2</v>
      </c>
    </row>
    <row r="68" spans="1:10" ht="27.75" customHeight="1" x14ac:dyDescent="0.25">
      <c r="A68" s="147" t="s">
        <v>585</v>
      </c>
      <c r="B68" s="27"/>
      <c r="C68" s="154">
        <v>0</v>
      </c>
      <c r="D68" s="119">
        <v>3.9049999999999998</v>
      </c>
      <c r="E68" s="120">
        <v>0.64700000000000002</v>
      </c>
      <c r="F68" s="121">
        <v>2.9000000000000001E-2</v>
      </c>
      <c r="G68" s="149">
        <v>33.479999999999997</v>
      </c>
      <c r="H68" s="149">
        <v>3.02</v>
      </c>
      <c r="I68" s="153">
        <v>3.02</v>
      </c>
      <c r="J68" s="33">
        <v>8.2000000000000003E-2</v>
      </c>
    </row>
    <row r="69" spans="1:10" ht="27.75" customHeight="1" x14ac:dyDescent="0.25">
      <c r="A69" s="147" t="s">
        <v>586</v>
      </c>
      <c r="B69" s="27"/>
      <c r="C69" s="154">
        <v>0</v>
      </c>
      <c r="D69" s="119">
        <v>3.9049999999999998</v>
      </c>
      <c r="E69" s="120">
        <v>0.64700000000000002</v>
      </c>
      <c r="F69" s="121">
        <v>2.9000000000000001E-2</v>
      </c>
      <c r="G69" s="149">
        <v>49.69</v>
      </c>
      <c r="H69" s="149">
        <v>3.02</v>
      </c>
      <c r="I69" s="153">
        <v>3.02</v>
      </c>
      <c r="J69" s="33">
        <v>8.2000000000000003E-2</v>
      </c>
    </row>
    <row r="70" spans="1:10" ht="27.75" customHeight="1" x14ac:dyDescent="0.25">
      <c r="A70" s="147" t="s">
        <v>587</v>
      </c>
      <c r="B70" s="27"/>
      <c r="C70" s="154">
        <v>0</v>
      </c>
      <c r="D70" s="119">
        <v>3.9049999999999998</v>
      </c>
      <c r="E70" s="120">
        <v>0.64700000000000002</v>
      </c>
      <c r="F70" s="121">
        <v>2.9000000000000001E-2</v>
      </c>
      <c r="G70" s="149">
        <v>76.98</v>
      </c>
      <c r="H70" s="149">
        <v>3.02</v>
      </c>
      <c r="I70" s="153">
        <v>3.02</v>
      </c>
      <c r="J70" s="33">
        <v>8.2000000000000003E-2</v>
      </c>
    </row>
    <row r="71" spans="1:10" ht="27.75" customHeight="1" x14ac:dyDescent="0.25">
      <c r="A71" s="147" t="s">
        <v>588</v>
      </c>
      <c r="B71" s="27"/>
      <c r="C71" s="154">
        <v>0</v>
      </c>
      <c r="D71" s="119">
        <v>3.9049999999999998</v>
      </c>
      <c r="E71" s="120">
        <v>0.64700000000000002</v>
      </c>
      <c r="F71" s="121">
        <v>2.9000000000000001E-2</v>
      </c>
      <c r="G71" s="149">
        <v>158.37</v>
      </c>
      <c r="H71" s="149">
        <v>3.02</v>
      </c>
      <c r="I71" s="153">
        <v>3.02</v>
      </c>
      <c r="J71" s="33">
        <v>8.2000000000000003E-2</v>
      </c>
    </row>
    <row r="72" spans="1:10" ht="27.75" customHeight="1" x14ac:dyDescent="0.25">
      <c r="A72" s="147" t="s">
        <v>589</v>
      </c>
      <c r="B72" s="27"/>
      <c r="C72" s="154">
        <v>0</v>
      </c>
      <c r="D72" s="119">
        <v>4.5529999999999999</v>
      </c>
      <c r="E72" s="120">
        <v>0.69</v>
      </c>
      <c r="F72" s="121">
        <v>3.3000000000000002E-2</v>
      </c>
      <c r="G72" s="149">
        <v>43.99</v>
      </c>
      <c r="H72" s="149">
        <v>5.56</v>
      </c>
      <c r="I72" s="153">
        <v>5.56</v>
      </c>
      <c r="J72" s="33">
        <v>0.09</v>
      </c>
    </row>
    <row r="73" spans="1:10" ht="27.75" customHeight="1" x14ac:dyDescent="0.25">
      <c r="A73" s="147" t="s">
        <v>590</v>
      </c>
      <c r="B73" s="27"/>
      <c r="C73" s="154">
        <v>0</v>
      </c>
      <c r="D73" s="119">
        <v>4.5529999999999999</v>
      </c>
      <c r="E73" s="120">
        <v>0.69</v>
      </c>
      <c r="F73" s="121">
        <v>3.3000000000000002E-2</v>
      </c>
      <c r="G73" s="149">
        <v>82.92</v>
      </c>
      <c r="H73" s="149">
        <v>5.56</v>
      </c>
      <c r="I73" s="153">
        <v>5.56</v>
      </c>
      <c r="J73" s="33">
        <v>0.09</v>
      </c>
    </row>
    <row r="74" spans="1:10" ht="27.75" customHeight="1" x14ac:dyDescent="0.25">
      <c r="A74" s="147" t="s">
        <v>591</v>
      </c>
      <c r="B74" s="27"/>
      <c r="C74" s="154">
        <v>0</v>
      </c>
      <c r="D74" s="119">
        <v>4.5529999999999999</v>
      </c>
      <c r="E74" s="120">
        <v>0.69</v>
      </c>
      <c r="F74" s="121">
        <v>3.3000000000000002E-2</v>
      </c>
      <c r="G74" s="149">
        <v>108.38</v>
      </c>
      <c r="H74" s="149">
        <v>5.56</v>
      </c>
      <c r="I74" s="153">
        <v>5.56</v>
      </c>
      <c r="J74" s="33">
        <v>0.09</v>
      </c>
    </row>
    <row r="75" spans="1:10" ht="27.75" customHeight="1" x14ac:dyDescent="0.25">
      <c r="A75" s="147" t="s">
        <v>592</v>
      </c>
      <c r="B75" s="27"/>
      <c r="C75" s="154">
        <v>0</v>
      </c>
      <c r="D75" s="119">
        <v>4.5529999999999999</v>
      </c>
      <c r="E75" s="120">
        <v>0.69</v>
      </c>
      <c r="F75" s="121">
        <v>3.3000000000000002E-2</v>
      </c>
      <c r="G75" s="149">
        <v>151.25</v>
      </c>
      <c r="H75" s="149">
        <v>5.56</v>
      </c>
      <c r="I75" s="153">
        <v>5.56</v>
      </c>
      <c r="J75" s="33">
        <v>0.09</v>
      </c>
    </row>
    <row r="76" spans="1:10" ht="27.75" customHeight="1" x14ac:dyDescent="0.25">
      <c r="A76" s="147" t="s">
        <v>593</v>
      </c>
      <c r="B76" s="27"/>
      <c r="C76" s="154">
        <v>0</v>
      </c>
      <c r="D76" s="119">
        <v>4.5529999999999999</v>
      </c>
      <c r="E76" s="120">
        <v>0.69</v>
      </c>
      <c r="F76" s="121">
        <v>3.3000000000000002E-2</v>
      </c>
      <c r="G76" s="149">
        <v>279.08</v>
      </c>
      <c r="H76" s="149">
        <v>5.56</v>
      </c>
      <c r="I76" s="153">
        <v>5.56</v>
      </c>
      <c r="J76" s="33">
        <v>0.09</v>
      </c>
    </row>
    <row r="77" spans="1:10" ht="27.75" customHeight="1" x14ac:dyDescent="0.25">
      <c r="A77" s="147" t="s">
        <v>594</v>
      </c>
      <c r="B77" s="27"/>
      <c r="C77" s="154">
        <v>0</v>
      </c>
      <c r="D77" s="119">
        <v>3.641</v>
      </c>
      <c r="E77" s="120">
        <v>0.47699999999999998</v>
      </c>
      <c r="F77" s="121">
        <v>2.5000000000000001E-2</v>
      </c>
      <c r="G77" s="149">
        <v>113.07</v>
      </c>
      <c r="H77" s="149">
        <v>6.21</v>
      </c>
      <c r="I77" s="153">
        <v>6.21</v>
      </c>
      <c r="J77" s="33">
        <v>6.5000000000000002E-2</v>
      </c>
    </row>
    <row r="78" spans="1:10" ht="27.75" customHeight="1" x14ac:dyDescent="0.25">
      <c r="A78" s="147" t="s">
        <v>595</v>
      </c>
      <c r="B78" s="27"/>
      <c r="C78" s="154">
        <v>0</v>
      </c>
      <c r="D78" s="119">
        <v>3.641</v>
      </c>
      <c r="E78" s="120">
        <v>0.47699999999999998</v>
      </c>
      <c r="F78" s="121">
        <v>2.5000000000000001E-2</v>
      </c>
      <c r="G78" s="149">
        <v>359.07</v>
      </c>
      <c r="H78" s="149">
        <v>6.21</v>
      </c>
      <c r="I78" s="153">
        <v>6.21</v>
      </c>
      <c r="J78" s="33">
        <v>6.5000000000000002E-2</v>
      </c>
    </row>
    <row r="79" spans="1:10" ht="27.75" customHeight="1" x14ac:dyDescent="0.25">
      <c r="A79" s="147" t="s">
        <v>596</v>
      </c>
      <c r="B79" s="27"/>
      <c r="C79" s="154">
        <v>0</v>
      </c>
      <c r="D79" s="119">
        <v>3.641</v>
      </c>
      <c r="E79" s="120">
        <v>0.47699999999999998</v>
      </c>
      <c r="F79" s="121">
        <v>2.5000000000000001E-2</v>
      </c>
      <c r="G79" s="149">
        <v>779.91</v>
      </c>
      <c r="H79" s="149">
        <v>6.21</v>
      </c>
      <c r="I79" s="153">
        <v>6.21</v>
      </c>
      <c r="J79" s="33">
        <v>6.5000000000000002E-2</v>
      </c>
    </row>
    <row r="80" spans="1:10" ht="27.75" customHeight="1" x14ac:dyDescent="0.25">
      <c r="A80" s="147" t="s">
        <v>597</v>
      </c>
      <c r="B80" s="27"/>
      <c r="C80" s="154">
        <v>0</v>
      </c>
      <c r="D80" s="119">
        <v>3.641</v>
      </c>
      <c r="E80" s="120">
        <v>0.47699999999999998</v>
      </c>
      <c r="F80" s="121">
        <v>2.5000000000000001E-2</v>
      </c>
      <c r="G80" s="149">
        <v>1509.44</v>
      </c>
      <c r="H80" s="149">
        <v>6.21</v>
      </c>
      <c r="I80" s="153">
        <v>6.21</v>
      </c>
      <c r="J80" s="33">
        <v>6.5000000000000002E-2</v>
      </c>
    </row>
    <row r="81" spans="1:10" ht="27.75" customHeight="1" x14ac:dyDescent="0.25">
      <c r="A81" s="147" t="s">
        <v>598</v>
      </c>
      <c r="B81" s="27"/>
      <c r="C81" s="154">
        <v>0</v>
      </c>
      <c r="D81" s="119">
        <v>3.641</v>
      </c>
      <c r="E81" s="120">
        <v>0.47699999999999998</v>
      </c>
      <c r="F81" s="121">
        <v>2.5000000000000001E-2</v>
      </c>
      <c r="G81" s="149">
        <v>3656.97</v>
      </c>
      <c r="H81" s="149">
        <v>6.21</v>
      </c>
      <c r="I81" s="153">
        <v>6.21</v>
      </c>
      <c r="J81" s="33">
        <v>6.5000000000000002E-2</v>
      </c>
    </row>
    <row r="82" spans="1:10" ht="27.75" customHeight="1" x14ac:dyDescent="0.25">
      <c r="A82" s="147" t="s">
        <v>448</v>
      </c>
      <c r="B82" s="27"/>
      <c r="C82" s="154" t="s">
        <v>434</v>
      </c>
      <c r="D82" s="122">
        <v>18.048999999999999</v>
      </c>
      <c r="E82" s="123">
        <v>2.0790000000000002</v>
      </c>
      <c r="F82" s="121">
        <v>1.2130000000000001</v>
      </c>
      <c r="G82" s="150"/>
      <c r="H82" s="150"/>
      <c r="I82" s="152"/>
      <c r="J82" s="34"/>
    </row>
    <row r="83" spans="1:10" ht="27.75" customHeight="1" x14ac:dyDescent="0.25">
      <c r="A83" s="147" t="s">
        <v>449</v>
      </c>
      <c r="B83" s="27"/>
      <c r="C83" s="154" t="s">
        <v>727</v>
      </c>
      <c r="D83" s="119">
        <v>-6.4560000000000004</v>
      </c>
      <c r="E83" s="120">
        <v>-1.1499999999999999</v>
      </c>
      <c r="F83" s="121">
        <v>-0.05</v>
      </c>
      <c r="G83" s="149">
        <v>0</v>
      </c>
      <c r="H83" s="150"/>
      <c r="I83" s="152"/>
      <c r="J83" s="34"/>
    </row>
    <row r="84" spans="1:10" ht="27.75" customHeight="1" x14ac:dyDescent="0.25">
      <c r="A84" s="147" t="s">
        <v>450</v>
      </c>
      <c r="B84" s="27"/>
      <c r="C84" s="154" t="s">
        <v>727</v>
      </c>
      <c r="D84" s="119">
        <v>-5.952</v>
      </c>
      <c r="E84" s="120">
        <v>-1.002</v>
      </c>
      <c r="F84" s="121">
        <v>-4.4999999999999998E-2</v>
      </c>
      <c r="G84" s="149">
        <v>0</v>
      </c>
      <c r="H84" s="150"/>
      <c r="I84" s="152"/>
      <c r="J84" s="34"/>
    </row>
    <row r="85" spans="1:10" ht="27.75" customHeight="1" x14ac:dyDescent="0.25">
      <c r="A85" s="147" t="s">
        <v>451</v>
      </c>
      <c r="B85" s="27"/>
      <c r="C85" s="154">
        <v>0</v>
      </c>
      <c r="D85" s="119">
        <v>-6.4560000000000004</v>
      </c>
      <c r="E85" s="120">
        <v>-1.1499999999999999</v>
      </c>
      <c r="F85" s="121">
        <v>-0.05</v>
      </c>
      <c r="G85" s="149">
        <v>0</v>
      </c>
      <c r="H85" s="150"/>
      <c r="I85" s="152"/>
      <c r="J85" s="33">
        <v>0.127</v>
      </c>
    </row>
    <row r="86" spans="1:10" ht="27.75" customHeight="1" x14ac:dyDescent="0.25">
      <c r="A86" s="147" t="s">
        <v>452</v>
      </c>
      <c r="B86" s="27"/>
      <c r="C86" s="154">
        <v>0</v>
      </c>
      <c r="D86" s="119">
        <v>-5.952</v>
      </c>
      <c r="E86" s="120">
        <v>-1.002</v>
      </c>
      <c r="F86" s="121">
        <v>-4.4999999999999998E-2</v>
      </c>
      <c r="G86" s="149">
        <v>0</v>
      </c>
      <c r="H86" s="150"/>
      <c r="I86" s="152"/>
      <c r="J86" s="33">
        <v>0.129</v>
      </c>
    </row>
    <row r="87" spans="1:10" ht="27.75" customHeight="1" x14ac:dyDescent="0.25">
      <c r="A87" s="147" t="s">
        <v>453</v>
      </c>
      <c r="B87" s="27"/>
      <c r="C87" s="154">
        <v>0</v>
      </c>
      <c r="D87" s="119">
        <v>-6.7670000000000003</v>
      </c>
      <c r="E87" s="120">
        <v>-1.0249999999999999</v>
      </c>
      <c r="F87" s="121">
        <v>-4.9000000000000002E-2</v>
      </c>
      <c r="G87" s="149">
        <v>11.46</v>
      </c>
      <c r="H87" s="150"/>
      <c r="I87" s="152"/>
      <c r="J87" s="33">
        <v>0.157</v>
      </c>
    </row>
    <row r="88" spans="1:10" ht="27.75" customHeight="1" x14ac:dyDescent="0.25">
      <c r="A88" s="147" t="s">
        <v>643</v>
      </c>
      <c r="B88" s="27"/>
      <c r="C88" s="154" t="s">
        <v>725</v>
      </c>
      <c r="D88" s="119">
        <v>5.1820000000000004</v>
      </c>
      <c r="E88" s="120">
        <v>0.92400000000000004</v>
      </c>
      <c r="F88" s="121">
        <v>0.04</v>
      </c>
      <c r="G88" s="149">
        <v>2.94</v>
      </c>
      <c r="H88" s="150"/>
      <c r="I88" s="152"/>
      <c r="J88" s="34"/>
    </row>
    <row r="89" spans="1:10" ht="27.75" customHeight="1" x14ac:dyDescent="0.25">
      <c r="A89" s="147" t="s">
        <v>669</v>
      </c>
      <c r="B89" s="27"/>
      <c r="C89" s="154">
        <v>2</v>
      </c>
      <c r="D89" s="119">
        <v>5.1820000000000004</v>
      </c>
      <c r="E89" s="120">
        <v>0.92400000000000004</v>
      </c>
      <c r="F89" s="121">
        <v>0.04</v>
      </c>
      <c r="G89" s="150"/>
      <c r="H89" s="150"/>
      <c r="I89" s="152"/>
      <c r="J89" s="34"/>
    </row>
    <row r="90" spans="1:10" ht="27.75" customHeight="1" x14ac:dyDescent="0.25">
      <c r="A90" s="147" t="s">
        <v>644</v>
      </c>
      <c r="B90" s="27"/>
      <c r="C90" s="154" t="s">
        <v>726</v>
      </c>
      <c r="D90" s="119">
        <v>5.056</v>
      </c>
      <c r="E90" s="120">
        <v>0.90100000000000002</v>
      </c>
      <c r="F90" s="121">
        <v>3.9E-2</v>
      </c>
      <c r="G90" s="149">
        <v>2.2599999999999998</v>
      </c>
      <c r="H90" s="150"/>
      <c r="I90" s="152"/>
      <c r="J90" s="34"/>
    </row>
    <row r="91" spans="1:10" ht="27.75" customHeight="1" x14ac:dyDescent="0.25">
      <c r="A91" s="147" t="s">
        <v>645</v>
      </c>
      <c r="B91" s="27"/>
      <c r="C91" s="154" t="s">
        <v>726</v>
      </c>
      <c r="D91" s="119">
        <v>5.056</v>
      </c>
      <c r="E91" s="120">
        <v>0.90100000000000002</v>
      </c>
      <c r="F91" s="121">
        <v>3.9E-2</v>
      </c>
      <c r="G91" s="149">
        <v>3.33</v>
      </c>
      <c r="H91" s="150"/>
      <c r="I91" s="152"/>
      <c r="J91" s="34"/>
    </row>
    <row r="92" spans="1:10" ht="27.75" customHeight="1" x14ac:dyDescent="0.25">
      <c r="A92" s="147" t="s">
        <v>646</v>
      </c>
      <c r="B92" s="27"/>
      <c r="C92" s="154" t="s">
        <v>726</v>
      </c>
      <c r="D92" s="119">
        <v>5.056</v>
      </c>
      <c r="E92" s="120">
        <v>0.90100000000000002</v>
      </c>
      <c r="F92" s="121">
        <v>3.9E-2</v>
      </c>
      <c r="G92" s="149">
        <v>3.91</v>
      </c>
      <c r="H92" s="150"/>
      <c r="I92" s="152"/>
      <c r="J92" s="34"/>
    </row>
    <row r="93" spans="1:10" ht="27.75" customHeight="1" x14ac:dyDescent="0.25">
      <c r="A93" s="147" t="s">
        <v>647</v>
      </c>
      <c r="B93" s="27"/>
      <c r="C93" s="154" t="s">
        <v>726</v>
      </c>
      <c r="D93" s="119">
        <v>5.056</v>
      </c>
      <c r="E93" s="120">
        <v>0.90100000000000002</v>
      </c>
      <c r="F93" s="121">
        <v>3.9E-2</v>
      </c>
      <c r="G93" s="149">
        <v>5.86</v>
      </c>
      <c r="H93" s="150"/>
      <c r="I93" s="152"/>
      <c r="J93" s="34"/>
    </row>
    <row r="94" spans="1:10" ht="27.75" customHeight="1" x14ac:dyDescent="0.25">
      <c r="A94" s="147" t="s">
        <v>648</v>
      </c>
      <c r="B94" s="27"/>
      <c r="C94" s="154" t="s">
        <v>726</v>
      </c>
      <c r="D94" s="119">
        <v>5.056</v>
      </c>
      <c r="E94" s="120">
        <v>0.90100000000000002</v>
      </c>
      <c r="F94" s="121">
        <v>3.9E-2</v>
      </c>
      <c r="G94" s="149">
        <v>12.45</v>
      </c>
      <c r="H94" s="150"/>
      <c r="I94" s="152"/>
      <c r="J94" s="34"/>
    </row>
    <row r="95" spans="1:10" ht="27.75" customHeight="1" x14ac:dyDescent="0.25">
      <c r="A95" s="147" t="s">
        <v>454</v>
      </c>
      <c r="B95" s="27"/>
      <c r="C95" s="154">
        <v>4</v>
      </c>
      <c r="D95" s="119">
        <v>5.056</v>
      </c>
      <c r="E95" s="120">
        <v>0.90100000000000002</v>
      </c>
      <c r="F95" s="121">
        <v>3.9E-2</v>
      </c>
      <c r="G95" s="150"/>
      <c r="H95" s="150"/>
      <c r="I95" s="152"/>
      <c r="J95" s="34"/>
    </row>
    <row r="96" spans="1:10" ht="27.75" customHeight="1" x14ac:dyDescent="0.25">
      <c r="A96" s="147" t="s">
        <v>569</v>
      </c>
      <c r="B96" s="27"/>
      <c r="C96" s="154">
        <v>0</v>
      </c>
      <c r="D96" s="119">
        <v>3.0920000000000001</v>
      </c>
      <c r="E96" s="120">
        <v>0.51200000000000001</v>
      </c>
      <c r="F96" s="121">
        <v>2.3E-2</v>
      </c>
      <c r="G96" s="149">
        <v>6.88</v>
      </c>
      <c r="H96" s="149">
        <v>2.39</v>
      </c>
      <c r="I96" s="153">
        <v>2.39</v>
      </c>
      <c r="J96" s="33">
        <v>6.5000000000000002E-2</v>
      </c>
    </row>
    <row r="97" spans="1:10" ht="27.75" customHeight="1" x14ac:dyDescent="0.25">
      <c r="A97" s="147" t="s">
        <v>570</v>
      </c>
      <c r="B97" s="27"/>
      <c r="C97" s="154">
        <v>0</v>
      </c>
      <c r="D97" s="119">
        <v>3.0920000000000001</v>
      </c>
      <c r="E97" s="120">
        <v>0.51200000000000001</v>
      </c>
      <c r="F97" s="121">
        <v>2.3E-2</v>
      </c>
      <c r="G97" s="149">
        <v>26.51</v>
      </c>
      <c r="H97" s="149">
        <v>2.39</v>
      </c>
      <c r="I97" s="153">
        <v>2.39</v>
      </c>
      <c r="J97" s="33">
        <v>6.5000000000000002E-2</v>
      </c>
    </row>
    <row r="98" spans="1:10" ht="27.75" customHeight="1" x14ac:dyDescent="0.25">
      <c r="A98" s="147" t="s">
        <v>571</v>
      </c>
      <c r="B98" s="27"/>
      <c r="C98" s="154">
        <v>0</v>
      </c>
      <c r="D98" s="119">
        <v>3.0920000000000001</v>
      </c>
      <c r="E98" s="120">
        <v>0.51200000000000001</v>
      </c>
      <c r="F98" s="121">
        <v>2.3E-2</v>
      </c>
      <c r="G98" s="149">
        <v>39.340000000000003</v>
      </c>
      <c r="H98" s="149">
        <v>2.39</v>
      </c>
      <c r="I98" s="153">
        <v>2.39</v>
      </c>
      <c r="J98" s="33">
        <v>6.5000000000000002E-2</v>
      </c>
    </row>
    <row r="99" spans="1:10" ht="27.75" customHeight="1" x14ac:dyDescent="0.25">
      <c r="A99" s="147" t="s">
        <v>572</v>
      </c>
      <c r="B99" s="27"/>
      <c r="C99" s="154">
        <v>0</v>
      </c>
      <c r="D99" s="119">
        <v>3.0920000000000001</v>
      </c>
      <c r="E99" s="120">
        <v>0.51200000000000001</v>
      </c>
      <c r="F99" s="121">
        <v>2.3E-2</v>
      </c>
      <c r="G99" s="149">
        <v>60.95</v>
      </c>
      <c r="H99" s="149">
        <v>2.39</v>
      </c>
      <c r="I99" s="153">
        <v>2.39</v>
      </c>
      <c r="J99" s="33">
        <v>6.5000000000000002E-2</v>
      </c>
    </row>
    <row r="100" spans="1:10" ht="27.75" customHeight="1" x14ac:dyDescent="0.25">
      <c r="A100" s="147" t="s">
        <v>573</v>
      </c>
      <c r="B100" s="27"/>
      <c r="C100" s="154">
        <v>0</v>
      </c>
      <c r="D100" s="119">
        <v>3.0920000000000001</v>
      </c>
      <c r="E100" s="120">
        <v>0.51200000000000001</v>
      </c>
      <c r="F100" s="121">
        <v>2.3E-2</v>
      </c>
      <c r="G100" s="149">
        <v>125.39</v>
      </c>
      <c r="H100" s="149">
        <v>2.39</v>
      </c>
      <c r="I100" s="153">
        <v>2.39</v>
      </c>
      <c r="J100" s="33">
        <v>6.5000000000000002E-2</v>
      </c>
    </row>
    <row r="101" spans="1:10" ht="27.75" customHeight="1" x14ac:dyDescent="0.25">
      <c r="A101" s="147" t="s">
        <v>574</v>
      </c>
      <c r="B101" s="27"/>
      <c r="C101" s="154">
        <v>0</v>
      </c>
      <c r="D101" s="119">
        <v>3.605</v>
      </c>
      <c r="E101" s="120">
        <v>0.54600000000000004</v>
      </c>
      <c r="F101" s="121">
        <v>2.5999999999999999E-2</v>
      </c>
      <c r="G101" s="149">
        <v>34.83</v>
      </c>
      <c r="H101" s="149">
        <v>4.4000000000000004</v>
      </c>
      <c r="I101" s="153">
        <v>4.4000000000000004</v>
      </c>
      <c r="J101" s="33">
        <v>7.0999999999999994E-2</v>
      </c>
    </row>
    <row r="102" spans="1:10" ht="27.75" customHeight="1" x14ac:dyDescent="0.25">
      <c r="A102" s="147" t="s">
        <v>575</v>
      </c>
      <c r="B102" s="27"/>
      <c r="C102" s="154">
        <v>0</v>
      </c>
      <c r="D102" s="119">
        <v>3.605</v>
      </c>
      <c r="E102" s="120">
        <v>0.54600000000000004</v>
      </c>
      <c r="F102" s="121">
        <v>2.5999999999999999E-2</v>
      </c>
      <c r="G102" s="149">
        <v>65.650000000000006</v>
      </c>
      <c r="H102" s="149">
        <v>4.4000000000000004</v>
      </c>
      <c r="I102" s="153">
        <v>4.4000000000000004</v>
      </c>
      <c r="J102" s="33">
        <v>7.0999999999999994E-2</v>
      </c>
    </row>
    <row r="103" spans="1:10" ht="27.75" customHeight="1" x14ac:dyDescent="0.25">
      <c r="A103" s="147" t="s">
        <v>576</v>
      </c>
      <c r="B103" s="27"/>
      <c r="C103" s="154">
        <v>0</v>
      </c>
      <c r="D103" s="119">
        <v>3.605</v>
      </c>
      <c r="E103" s="120">
        <v>0.54600000000000004</v>
      </c>
      <c r="F103" s="121">
        <v>2.5999999999999999E-2</v>
      </c>
      <c r="G103" s="149">
        <v>85.81</v>
      </c>
      <c r="H103" s="149">
        <v>4.4000000000000004</v>
      </c>
      <c r="I103" s="153">
        <v>4.4000000000000004</v>
      </c>
      <c r="J103" s="33">
        <v>7.0999999999999994E-2</v>
      </c>
    </row>
    <row r="104" spans="1:10" ht="27.75" customHeight="1" x14ac:dyDescent="0.25">
      <c r="A104" s="147" t="s">
        <v>577</v>
      </c>
      <c r="B104" s="27"/>
      <c r="C104" s="154">
        <v>0</v>
      </c>
      <c r="D104" s="119">
        <v>3.605</v>
      </c>
      <c r="E104" s="120">
        <v>0.54600000000000004</v>
      </c>
      <c r="F104" s="121">
        <v>2.5999999999999999E-2</v>
      </c>
      <c r="G104" s="149">
        <v>119.76</v>
      </c>
      <c r="H104" s="149">
        <v>4.4000000000000004</v>
      </c>
      <c r="I104" s="153">
        <v>4.4000000000000004</v>
      </c>
      <c r="J104" s="33">
        <v>7.0999999999999994E-2</v>
      </c>
    </row>
    <row r="105" spans="1:10" ht="27.75" customHeight="1" x14ac:dyDescent="0.25">
      <c r="A105" s="147" t="s">
        <v>578</v>
      </c>
      <c r="B105" s="27"/>
      <c r="C105" s="154">
        <v>0</v>
      </c>
      <c r="D105" s="119">
        <v>3.605</v>
      </c>
      <c r="E105" s="120">
        <v>0.54600000000000004</v>
      </c>
      <c r="F105" s="121">
        <v>2.5999999999999999E-2</v>
      </c>
      <c r="G105" s="149">
        <v>220.97</v>
      </c>
      <c r="H105" s="149">
        <v>4.4000000000000004</v>
      </c>
      <c r="I105" s="153">
        <v>4.4000000000000004</v>
      </c>
      <c r="J105" s="33">
        <v>7.0999999999999994E-2</v>
      </c>
    </row>
    <row r="106" spans="1:10" ht="27.75" customHeight="1" x14ac:dyDescent="0.25">
      <c r="A106" s="147" t="s">
        <v>579</v>
      </c>
      <c r="B106" s="27"/>
      <c r="C106" s="154">
        <v>0</v>
      </c>
      <c r="D106" s="119">
        <v>2.883</v>
      </c>
      <c r="E106" s="120">
        <v>0.377</v>
      </c>
      <c r="F106" s="121">
        <v>1.9E-2</v>
      </c>
      <c r="G106" s="149">
        <v>89.53</v>
      </c>
      <c r="H106" s="149">
        <v>4.91</v>
      </c>
      <c r="I106" s="153">
        <v>4.91</v>
      </c>
      <c r="J106" s="33">
        <v>5.0999999999999997E-2</v>
      </c>
    </row>
    <row r="107" spans="1:10" ht="27.75" customHeight="1" x14ac:dyDescent="0.25">
      <c r="A107" s="147" t="s">
        <v>580</v>
      </c>
      <c r="B107" s="27"/>
      <c r="C107" s="154">
        <v>0</v>
      </c>
      <c r="D107" s="119">
        <v>2.883</v>
      </c>
      <c r="E107" s="120">
        <v>0.377</v>
      </c>
      <c r="F107" s="121">
        <v>1.9E-2</v>
      </c>
      <c r="G107" s="149">
        <v>284.3</v>
      </c>
      <c r="H107" s="149">
        <v>4.91</v>
      </c>
      <c r="I107" s="153">
        <v>4.91</v>
      </c>
      <c r="J107" s="33">
        <v>5.0999999999999997E-2</v>
      </c>
    </row>
    <row r="108" spans="1:10" ht="27.75" customHeight="1" x14ac:dyDescent="0.25">
      <c r="A108" s="147" t="s">
        <v>581</v>
      </c>
      <c r="B108" s="27"/>
      <c r="C108" s="154">
        <v>0</v>
      </c>
      <c r="D108" s="119">
        <v>2.883</v>
      </c>
      <c r="E108" s="120">
        <v>0.377</v>
      </c>
      <c r="F108" s="121">
        <v>1.9E-2</v>
      </c>
      <c r="G108" s="149">
        <v>617.51</v>
      </c>
      <c r="H108" s="149">
        <v>4.91</v>
      </c>
      <c r="I108" s="153">
        <v>4.91</v>
      </c>
      <c r="J108" s="33">
        <v>5.0999999999999997E-2</v>
      </c>
    </row>
    <row r="109" spans="1:10" ht="27.75" customHeight="1" x14ac:dyDescent="0.25">
      <c r="A109" s="147" t="s">
        <v>582</v>
      </c>
      <c r="B109" s="27"/>
      <c r="C109" s="154">
        <v>0</v>
      </c>
      <c r="D109" s="119">
        <v>2.883</v>
      </c>
      <c r="E109" s="120">
        <v>0.377</v>
      </c>
      <c r="F109" s="121">
        <v>1.9E-2</v>
      </c>
      <c r="G109" s="149">
        <v>1195.1300000000001</v>
      </c>
      <c r="H109" s="149">
        <v>4.91</v>
      </c>
      <c r="I109" s="153">
        <v>4.91</v>
      </c>
      <c r="J109" s="33">
        <v>5.0999999999999997E-2</v>
      </c>
    </row>
    <row r="110" spans="1:10" ht="27.75" customHeight="1" x14ac:dyDescent="0.25">
      <c r="A110" s="147" t="s">
        <v>583</v>
      </c>
      <c r="B110" s="27"/>
      <c r="C110" s="154">
        <v>0</v>
      </c>
      <c r="D110" s="119">
        <v>2.883</v>
      </c>
      <c r="E110" s="120">
        <v>0.377</v>
      </c>
      <c r="F110" s="121">
        <v>1.9E-2</v>
      </c>
      <c r="G110" s="149">
        <v>2895.49</v>
      </c>
      <c r="H110" s="149">
        <v>4.91</v>
      </c>
      <c r="I110" s="153">
        <v>4.91</v>
      </c>
      <c r="J110" s="33">
        <v>5.0999999999999997E-2</v>
      </c>
    </row>
    <row r="111" spans="1:10" ht="27.75" customHeight="1" x14ac:dyDescent="0.25">
      <c r="A111" s="147" t="s">
        <v>455</v>
      </c>
      <c r="B111" s="27"/>
      <c r="C111" s="154" t="s">
        <v>434</v>
      </c>
      <c r="D111" s="122">
        <v>14.291</v>
      </c>
      <c r="E111" s="123">
        <v>1.6459999999999999</v>
      </c>
      <c r="F111" s="121">
        <v>0.96</v>
      </c>
      <c r="G111" s="150"/>
      <c r="H111" s="150"/>
      <c r="I111" s="152"/>
      <c r="J111" s="34"/>
    </row>
    <row r="112" spans="1:10" ht="27.75" customHeight="1" x14ac:dyDescent="0.25">
      <c r="A112" s="147" t="s">
        <v>456</v>
      </c>
      <c r="B112" s="27"/>
      <c r="C112" s="154" t="s">
        <v>727</v>
      </c>
      <c r="D112" s="119">
        <v>-5.1109999999999998</v>
      </c>
      <c r="E112" s="120">
        <v>-0.91100000000000003</v>
      </c>
      <c r="F112" s="121">
        <v>-0.04</v>
      </c>
      <c r="G112" s="149">
        <v>0</v>
      </c>
      <c r="H112" s="150"/>
      <c r="I112" s="152"/>
      <c r="J112" s="34"/>
    </row>
    <row r="113" spans="1:10" ht="27.75" customHeight="1" x14ac:dyDescent="0.25">
      <c r="A113" s="147" t="s">
        <v>457</v>
      </c>
      <c r="B113" s="27"/>
      <c r="C113" s="154" t="s">
        <v>727</v>
      </c>
      <c r="D113" s="119">
        <v>-4.7130000000000001</v>
      </c>
      <c r="E113" s="120">
        <v>-0.79400000000000004</v>
      </c>
      <c r="F113" s="121">
        <v>-3.5999999999999997E-2</v>
      </c>
      <c r="G113" s="149">
        <v>0</v>
      </c>
      <c r="H113" s="150"/>
      <c r="I113" s="152"/>
      <c r="J113" s="34"/>
    </row>
    <row r="114" spans="1:10" ht="27.75" customHeight="1" x14ac:dyDescent="0.25">
      <c r="A114" s="147" t="s">
        <v>458</v>
      </c>
      <c r="B114" s="27"/>
      <c r="C114" s="154">
        <v>0</v>
      </c>
      <c r="D114" s="119">
        <v>-5.1109999999999998</v>
      </c>
      <c r="E114" s="120">
        <v>-0.91100000000000003</v>
      </c>
      <c r="F114" s="121">
        <v>-0.04</v>
      </c>
      <c r="G114" s="149">
        <v>0</v>
      </c>
      <c r="H114" s="150"/>
      <c r="I114" s="152"/>
      <c r="J114" s="33">
        <v>0.1</v>
      </c>
    </row>
    <row r="115" spans="1:10" ht="27.75" customHeight="1" x14ac:dyDescent="0.25">
      <c r="A115" s="147" t="s">
        <v>459</v>
      </c>
      <c r="B115" s="27"/>
      <c r="C115" s="154">
        <v>0</v>
      </c>
      <c r="D115" s="119">
        <v>-4.7130000000000001</v>
      </c>
      <c r="E115" s="120">
        <v>-0.79400000000000004</v>
      </c>
      <c r="F115" s="121">
        <v>-3.5999999999999997E-2</v>
      </c>
      <c r="G115" s="149">
        <v>0</v>
      </c>
      <c r="H115" s="150"/>
      <c r="I115" s="152"/>
      <c r="J115" s="33">
        <v>0.10199999999999999</v>
      </c>
    </row>
    <row r="116" spans="1:10" ht="27.75" customHeight="1" x14ac:dyDescent="0.25">
      <c r="A116" s="147" t="s">
        <v>460</v>
      </c>
      <c r="B116" s="27"/>
      <c r="C116" s="154">
        <v>0</v>
      </c>
      <c r="D116" s="119">
        <v>-5.3579999999999997</v>
      </c>
      <c r="E116" s="120">
        <v>-0.81100000000000005</v>
      </c>
      <c r="F116" s="121">
        <v>-3.7999999999999999E-2</v>
      </c>
      <c r="G116" s="149">
        <v>9.07</v>
      </c>
      <c r="H116" s="150"/>
      <c r="I116" s="152"/>
      <c r="J116" s="33">
        <v>0.124</v>
      </c>
    </row>
    <row r="117" spans="1:10" ht="27.75" customHeight="1" x14ac:dyDescent="0.25">
      <c r="A117" s="147" t="s">
        <v>649</v>
      </c>
      <c r="B117" s="27"/>
      <c r="C117" s="154" t="s">
        <v>725</v>
      </c>
      <c r="D117" s="119">
        <v>4.3319999999999999</v>
      </c>
      <c r="E117" s="120">
        <v>0.77200000000000002</v>
      </c>
      <c r="F117" s="121">
        <v>3.4000000000000002E-2</v>
      </c>
      <c r="G117" s="149">
        <v>2.46</v>
      </c>
      <c r="H117" s="150"/>
      <c r="I117" s="152"/>
      <c r="J117" s="34"/>
    </row>
    <row r="118" spans="1:10" ht="27.75" customHeight="1" x14ac:dyDescent="0.25">
      <c r="A118" s="147" t="s">
        <v>670</v>
      </c>
      <c r="B118" s="27"/>
      <c r="C118" s="154">
        <v>2</v>
      </c>
      <c r="D118" s="119">
        <v>4.3319999999999999</v>
      </c>
      <c r="E118" s="120">
        <v>0.77200000000000002</v>
      </c>
      <c r="F118" s="121">
        <v>3.4000000000000002E-2</v>
      </c>
      <c r="G118" s="150"/>
      <c r="H118" s="150"/>
      <c r="I118" s="152"/>
      <c r="J118" s="34"/>
    </row>
    <row r="119" spans="1:10" ht="27.75" customHeight="1" x14ac:dyDescent="0.25">
      <c r="A119" s="147" t="s">
        <v>650</v>
      </c>
      <c r="B119" s="27"/>
      <c r="C119" s="154" t="s">
        <v>726</v>
      </c>
      <c r="D119" s="119">
        <v>4.2270000000000003</v>
      </c>
      <c r="E119" s="120">
        <v>0.753</v>
      </c>
      <c r="F119" s="121">
        <v>3.3000000000000002E-2</v>
      </c>
      <c r="G119" s="149">
        <v>1.89</v>
      </c>
      <c r="H119" s="150"/>
      <c r="I119" s="152"/>
      <c r="J119" s="34"/>
    </row>
    <row r="120" spans="1:10" ht="27.75" customHeight="1" x14ac:dyDescent="0.25">
      <c r="A120" s="147" t="s">
        <v>651</v>
      </c>
      <c r="B120" s="27"/>
      <c r="C120" s="154" t="s">
        <v>726</v>
      </c>
      <c r="D120" s="119">
        <v>4.2270000000000003</v>
      </c>
      <c r="E120" s="120">
        <v>0.753</v>
      </c>
      <c r="F120" s="121">
        <v>3.3000000000000002E-2</v>
      </c>
      <c r="G120" s="149">
        <v>2.79</v>
      </c>
      <c r="H120" s="150"/>
      <c r="I120" s="152"/>
      <c r="J120" s="34"/>
    </row>
    <row r="121" spans="1:10" ht="27.75" customHeight="1" x14ac:dyDescent="0.25">
      <c r="A121" s="147" t="s">
        <v>652</v>
      </c>
      <c r="B121" s="27"/>
      <c r="C121" s="154" t="s">
        <v>726</v>
      </c>
      <c r="D121" s="119">
        <v>4.2270000000000003</v>
      </c>
      <c r="E121" s="120">
        <v>0.753</v>
      </c>
      <c r="F121" s="121">
        <v>3.3000000000000002E-2</v>
      </c>
      <c r="G121" s="149">
        <v>3.27</v>
      </c>
      <c r="H121" s="150"/>
      <c r="I121" s="152"/>
      <c r="J121" s="34"/>
    </row>
    <row r="122" spans="1:10" ht="27.75" customHeight="1" x14ac:dyDescent="0.25">
      <c r="A122" s="147" t="s">
        <v>653</v>
      </c>
      <c r="B122" s="27"/>
      <c r="C122" s="154" t="s">
        <v>726</v>
      </c>
      <c r="D122" s="119">
        <v>4.2270000000000003</v>
      </c>
      <c r="E122" s="120">
        <v>0.753</v>
      </c>
      <c r="F122" s="121">
        <v>3.3000000000000002E-2</v>
      </c>
      <c r="G122" s="149">
        <v>4.9000000000000004</v>
      </c>
      <c r="H122" s="150"/>
      <c r="I122" s="152"/>
      <c r="J122" s="34"/>
    </row>
    <row r="123" spans="1:10" ht="27.75" customHeight="1" x14ac:dyDescent="0.25">
      <c r="A123" s="147" t="s">
        <v>654</v>
      </c>
      <c r="B123" s="27"/>
      <c r="C123" s="154" t="s">
        <v>726</v>
      </c>
      <c r="D123" s="119">
        <v>4.2270000000000003</v>
      </c>
      <c r="E123" s="120">
        <v>0.753</v>
      </c>
      <c r="F123" s="121">
        <v>3.3000000000000002E-2</v>
      </c>
      <c r="G123" s="149">
        <v>10.41</v>
      </c>
      <c r="H123" s="150"/>
      <c r="I123" s="152"/>
      <c r="J123" s="34"/>
    </row>
    <row r="124" spans="1:10" ht="27.75" customHeight="1" x14ac:dyDescent="0.25">
      <c r="A124" s="147" t="s">
        <v>461</v>
      </c>
      <c r="B124" s="27"/>
      <c r="C124" s="154">
        <v>4</v>
      </c>
      <c r="D124" s="119">
        <v>4.2270000000000003</v>
      </c>
      <c r="E124" s="120">
        <v>0.753</v>
      </c>
      <c r="F124" s="121">
        <v>3.3000000000000002E-2</v>
      </c>
      <c r="G124" s="150"/>
      <c r="H124" s="150"/>
      <c r="I124" s="152"/>
      <c r="J124" s="34"/>
    </row>
    <row r="125" spans="1:10" ht="27.75" customHeight="1" x14ac:dyDescent="0.25">
      <c r="A125" s="147" t="s">
        <v>554</v>
      </c>
      <c r="B125" s="27"/>
      <c r="C125" s="154">
        <v>0</v>
      </c>
      <c r="D125" s="119">
        <v>2.585</v>
      </c>
      <c r="E125" s="120">
        <v>0.42799999999999999</v>
      </c>
      <c r="F125" s="121">
        <v>1.9E-2</v>
      </c>
      <c r="G125" s="149">
        <v>5.76</v>
      </c>
      <c r="H125" s="149">
        <v>2</v>
      </c>
      <c r="I125" s="153">
        <v>2</v>
      </c>
      <c r="J125" s="33">
        <v>5.3999999999999999E-2</v>
      </c>
    </row>
    <row r="126" spans="1:10" ht="27.75" customHeight="1" x14ac:dyDescent="0.25">
      <c r="A126" s="147" t="s">
        <v>555</v>
      </c>
      <c r="B126" s="27"/>
      <c r="C126" s="154">
        <v>0</v>
      </c>
      <c r="D126" s="119">
        <v>2.585</v>
      </c>
      <c r="E126" s="120">
        <v>0.42799999999999999</v>
      </c>
      <c r="F126" s="121">
        <v>1.9E-2</v>
      </c>
      <c r="G126" s="149">
        <v>22.16</v>
      </c>
      <c r="H126" s="149">
        <v>2</v>
      </c>
      <c r="I126" s="153">
        <v>2</v>
      </c>
      <c r="J126" s="33">
        <v>5.3999999999999999E-2</v>
      </c>
    </row>
    <row r="127" spans="1:10" ht="27.75" customHeight="1" x14ac:dyDescent="0.25">
      <c r="A127" s="147" t="s">
        <v>556</v>
      </c>
      <c r="B127" s="27"/>
      <c r="C127" s="154">
        <v>0</v>
      </c>
      <c r="D127" s="119">
        <v>2.585</v>
      </c>
      <c r="E127" s="120">
        <v>0.42799999999999999</v>
      </c>
      <c r="F127" s="121">
        <v>1.9E-2</v>
      </c>
      <c r="G127" s="149">
        <v>32.89</v>
      </c>
      <c r="H127" s="149">
        <v>2</v>
      </c>
      <c r="I127" s="153">
        <v>2</v>
      </c>
      <c r="J127" s="33">
        <v>5.3999999999999999E-2</v>
      </c>
    </row>
    <row r="128" spans="1:10" ht="27.75" customHeight="1" x14ac:dyDescent="0.25">
      <c r="A128" s="147" t="s">
        <v>557</v>
      </c>
      <c r="B128" s="27"/>
      <c r="C128" s="154">
        <v>0</v>
      </c>
      <c r="D128" s="119">
        <v>2.585</v>
      </c>
      <c r="E128" s="120">
        <v>0.42799999999999999</v>
      </c>
      <c r="F128" s="121">
        <v>1.9E-2</v>
      </c>
      <c r="G128" s="149">
        <v>50.96</v>
      </c>
      <c r="H128" s="149">
        <v>2</v>
      </c>
      <c r="I128" s="153">
        <v>2</v>
      </c>
      <c r="J128" s="33">
        <v>5.3999999999999999E-2</v>
      </c>
    </row>
    <row r="129" spans="1:10" ht="27.75" customHeight="1" x14ac:dyDescent="0.25">
      <c r="A129" s="147" t="s">
        <v>558</v>
      </c>
      <c r="B129" s="27"/>
      <c r="C129" s="154">
        <v>0</v>
      </c>
      <c r="D129" s="119">
        <v>2.585</v>
      </c>
      <c r="E129" s="120">
        <v>0.42799999999999999</v>
      </c>
      <c r="F129" s="121">
        <v>1.9E-2</v>
      </c>
      <c r="G129" s="149">
        <v>104.83</v>
      </c>
      <c r="H129" s="149">
        <v>2</v>
      </c>
      <c r="I129" s="153">
        <v>2</v>
      </c>
      <c r="J129" s="33">
        <v>5.3999999999999999E-2</v>
      </c>
    </row>
    <row r="130" spans="1:10" ht="27.75" customHeight="1" x14ac:dyDescent="0.25">
      <c r="A130" s="147" t="s">
        <v>559</v>
      </c>
      <c r="B130" s="27"/>
      <c r="C130" s="154">
        <v>0</v>
      </c>
      <c r="D130" s="119">
        <v>3.0139999999999998</v>
      </c>
      <c r="E130" s="120">
        <v>0.45600000000000002</v>
      </c>
      <c r="F130" s="121">
        <v>2.1999999999999999E-2</v>
      </c>
      <c r="G130" s="149">
        <v>29.12</v>
      </c>
      <c r="H130" s="149">
        <v>3.68</v>
      </c>
      <c r="I130" s="153">
        <v>3.68</v>
      </c>
      <c r="J130" s="33">
        <v>0.06</v>
      </c>
    </row>
    <row r="131" spans="1:10" ht="27.75" customHeight="1" x14ac:dyDescent="0.25">
      <c r="A131" s="147" t="s">
        <v>560</v>
      </c>
      <c r="B131" s="27"/>
      <c r="C131" s="154">
        <v>0</v>
      </c>
      <c r="D131" s="119">
        <v>3.0139999999999998</v>
      </c>
      <c r="E131" s="120">
        <v>0.45600000000000002</v>
      </c>
      <c r="F131" s="121">
        <v>2.1999999999999999E-2</v>
      </c>
      <c r="G131" s="149">
        <v>54.89</v>
      </c>
      <c r="H131" s="149">
        <v>3.68</v>
      </c>
      <c r="I131" s="153">
        <v>3.68</v>
      </c>
      <c r="J131" s="33">
        <v>0.06</v>
      </c>
    </row>
    <row r="132" spans="1:10" ht="27.75" customHeight="1" x14ac:dyDescent="0.25">
      <c r="A132" s="147" t="s">
        <v>561</v>
      </c>
      <c r="B132" s="27"/>
      <c r="C132" s="154">
        <v>0</v>
      </c>
      <c r="D132" s="119">
        <v>3.0139999999999998</v>
      </c>
      <c r="E132" s="120">
        <v>0.45600000000000002</v>
      </c>
      <c r="F132" s="121">
        <v>2.1999999999999999E-2</v>
      </c>
      <c r="G132" s="149">
        <v>71.739999999999995</v>
      </c>
      <c r="H132" s="149">
        <v>3.68</v>
      </c>
      <c r="I132" s="153">
        <v>3.68</v>
      </c>
      <c r="J132" s="33">
        <v>0.06</v>
      </c>
    </row>
    <row r="133" spans="1:10" ht="27.75" customHeight="1" x14ac:dyDescent="0.25">
      <c r="A133" s="147" t="s">
        <v>562</v>
      </c>
      <c r="B133" s="27"/>
      <c r="C133" s="154">
        <v>0</v>
      </c>
      <c r="D133" s="119">
        <v>3.0139999999999998</v>
      </c>
      <c r="E133" s="120">
        <v>0.45600000000000002</v>
      </c>
      <c r="F133" s="121">
        <v>2.1999999999999999E-2</v>
      </c>
      <c r="G133" s="149">
        <v>100.12</v>
      </c>
      <c r="H133" s="149">
        <v>3.68</v>
      </c>
      <c r="I133" s="153">
        <v>3.68</v>
      </c>
      <c r="J133" s="33">
        <v>0.06</v>
      </c>
    </row>
    <row r="134" spans="1:10" ht="27.75" customHeight="1" x14ac:dyDescent="0.25">
      <c r="A134" s="147" t="s">
        <v>563</v>
      </c>
      <c r="B134" s="27"/>
      <c r="C134" s="154">
        <v>0</v>
      </c>
      <c r="D134" s="119">
        <v>3.0139999999999998</v>
      </c>
      <c r="E134" s="120">
        <v>0.45600000000000002</v>
      </c>
      <c r="F134" s="121">
        <v>2.1999999999999999E-2</v>
      </c>
      <c r="G134" s="149">
        <v>184.73</v>
      </c>
      <c r="H134" s="149">
        <v>3.68</v>
      </c>
      <c r="I134" s="153">
        <v>3.68</v>
      </c>
      <c r="J134" s="33">
        <v>0.06</v>
      </c>
    </row>
    <row r="135" spans="1:10" ht="27.75" customHeight="1" x14ac:dyDescent="0.25">
      <c r="A135" s="147" t="s">
        <v>564</v>
      </c>
      <c r="B135" s="27"/>
      <c r="C135" s="154">
        <v>0</v>
      </c>
      <c r="D135" s="119">
        <v>2.41</v>
      </c>
      <c r="E135" s="120">
        <v>0.315</v>
      </c>
      <c r="F135" s="121">
        <v>1.6E-2</v>
      </c>
      <c r="G135" s="149">
        <v>74.849999999999994</v>
      </c>
      <c r="H135" s="149">
        <v>4.1100000000000003</v>
      </c>
      <c r="I135" s="153">
        <v>4.1100000000000003</v>
      </c>
      <c r="J135" s="33">
        <v>4.2999999999999997E-2</v>
      </c>
    </row>
    <row r="136" spans="1:10" ht="27.75" customHeight="1" x14ac:dyDescent="0.25">
      <c r="A136" s="147" t="s">
        <v>565</v>
      </c>
      <c r="B136" s="27"/>
      <c r="C136" s="154">
        <v>0</v>
      </c>
      <c r="D136" s="119">
        <v>2.41</v>
      </c>
      <c r="E136" s="120">
        <v>0.315</v>
      </c>
      <c r="F136" s="121">
        <v>1.6E-2</v>
      </c>
      <c r="G136" s="149">
        <v>237.67</v>
      </c>
      <c r="H136" s="149">
        <v>4.1100000000000003</v>
      </c>
      <c r="I136" s="153">
        <v>4.1100000000000003</v>
      </c>
      <c r="J136" s="33">
        <v>4.2999999999999997E-2</v>
      </c>
    </row>
    <row r="137" spans="1:10" ht="27.75" customHeight="1" x14ac:dyDescent="0.25">
      <c r="A137" s="147" t="s">
        <v>566</v>
      </c>
      <c r="B137" s="27"/>
      <c r="C137" s="154">
        <v>0</v>
      </c>
      <c r="D137" s="119">
        <v>2.41</v>
      </c>
      <c r="E137" s="120">
        <v>0.315</v>
      </c>
      <c r="F137" s="121">
        <v>1.6E-2</v>
      </c>
      <c r="G137" s="149">
        <v>516.23</v>
      </c>
      <c r="H137" s="149">
        <v>4.1100000000000003</v>
      </c>
      <c r="I137" s="153">
        <v>4.1100000000000003</v>
      </c>
      <c r="J137" s="33">
        <v>4.2999999999999997E-2</v>
      </c>
    </row>
    <row r="138" spans="1:10" ht="27.75" customHeight="1" x14ac:dyDescent="0.25">
      <c r="A138" s="147" t="s">
        <v>567</v>
      </c>
      <c r="B138" s="27"/>
      <c r="C138" s="154">
        <v>0</v>
      </c>
      <c r="D138" s="119">
        <v>2.41</v>
      </c>
      <c r="E138" s="120">
        <v>0.315</v>
      </c>
      <c r="F138" s="121">
        <v>1.6E-2</v>
      </c>
      <c r="G138" s="149">
        <v>999.11</v>
      </c>
      <c r="H138" s="149">
        <v>4.1100000000000003</v>
      </c>
      <c r="I138" s="153">
        <v>4.1100000000000003</v>
      </c>
      <c r="J138" s="33">
        <v>4.2999999999999997E-2</v>
      </c>
    </row>
    <row r="139" spans="1:10" ht="27.75" customHeight="1" x14ac:dyDescent="0.25">
      <c r="A139" s="147" t="s">
        <v>568</v>
      </c>
      <c r="B139" s="27"/>
      <c r="C139" s="154">
        <v>0</v>
      </c>
      <c r="D139" s="119">
        <v>2.41</v>
      </c>
      <c r="E139" s="120">
        <v>0.315</v>
      </c>
      <c r="F139" s="121">
        <v>1.6E-2</v>
      </c>
      <c r="G139" s="149">
        <v>2420.5700000000002</v>
      </c>
      <c r="H139" s="149">
        <v>4.1100000000000003</v>
      </c>
      <c r="I139" s="153">
        <v>4.1100000000000003</v>
      </c>
      <c r="J139" s="33">
        <v>4.2999999999999997E-2</v>
      </c>
    </row>
    <row r="140" spans="1:10" ht="27.75" customHeight="1" x14ac:dyDescent="0.25">
      <c r="A140" s="147" t="s">
        <v>462</v>
      </c>
      <c r="B140" s="27"/>
      <c r="C140" s="154" t="s">
        <v>434</v>
      </c>
      <c r="D140" s="122">
        <v>11.946999999999999</v>
      </c>
      <c r="E140" s="123">
        <v>1.3759999999999999</v>
      </c>
      <c r="F140" s="121">
        <v>0.80300000000000005</v>
      </c>
      <c r="G140" s="150"/>
      <c r="H140" s="150"/>
      <c r="I140" s="152"/>
      <c r="J140" s="34"/>
    </row>
    <row r="141" spans="1:10" ht="27.75" customHeight="1" x14ac:dyDescent="0.25">
      <c r="A141" s="147" t="s">
        <v>463</v>
      </c>
      <c r="B141" s="27"/>
      <c r="C141" s="154" t="s">
        <v>727</v>
      </c>
      <c r="D141" s="119">
        <v>-4.2729999999999997</v>
      </c>
      <c r="E141" s="120">
        <v>-0.76100000000000001</v>
      </c>
      <c r="F141" s="121">
        <v>-3.3000000000000002E-2</v>
      </c>
      <c r="G141" s="149">
        <v>0</v>
      </c>
      <c r="H141" s="150"/>
      <c r="I141" s="152"/>
      <c r="J141" s="34"/>
    </row>
    <row r="142" spans="1:10" ht="27.75" customHeight="1" x14ac:dyDescent="0.25">
      <c r="A142" s="147" t="s">
        <v>464</v>
      </c>
      <c r="B142" s="27"/>
      <c r="C142" s="154" t="s">
        <v>727</v>
      </c>
      <c r="D142" s="119">
        <v>-3.94</v>
      </c>
      <c r="E142" s="120">
        <v>-0.66400000000000003</v>
      </c>
      <c r="F142" s="121">
        <v>-0.03</v>
      </c>
      <c r="G142" s="149">
        <v>0</v>
      </c>
      <c r="H142" s="150"/>
      <c r="I142" s="152"/>
      <c r="J142" s="34"/>
    </row>
    <row r="143" spans="1:10" ht="27.75" customHeight="1" x14ac:dyDescent="0.25">
      <c r="A143" s="147" t="s">
        <v>465</v>
      </c>
      <c r="B143" s="27"/>
      <c r="C143" s="154">
        <v>0</v>
      </c>
      <c r="D143" s="119">
        <v>-4.2729999999999997</v>
      </c>
      <c r="E143" s="120">
        <v>-0.76100000000000001</v>
      </c>
      <c r="F143" s="121">
        <v>-3.3000000000000002E-2</v>
      </c>
      <c r="G143" s="149">
        <v>0</v>
      </c>
      <c r="H143" s="150"/>
      <c r="I143" s="152"/>
      <c r="J143" s="33">
        <v>8.4000000000000005E-2</v>
      </c>
    </row>
    <row r="144" spans="1:10" ht="27.75" customHeight="1" x14ac:dyDescent="0.25">
      <c r="A144" s="147" t="s">
        <v>466</v>
      </c>
      <c r="B144" s="27"/>
      <c r="C144" s="154">
        <v>0</v>
      </c>
      <c r="D144" s="119">
        <v>-3.94</v>
      </c>
      <c r="E144" s="120">
        <v>-0.66400000000000003</v>
      </c>
      <c r="F144" s="121">
        <v>-0.03</v>
      </c>
      <c r="G144" s="149">
        <v>0</v>
      </c>
      <c r="H144" s="150"/>
      <c r="I144" s="152"/>
      <c r="J144" s="33">
        <v>8.5000000000000006E-2</v>
      </c>
    </row>
    <row r="145" spans="1:10" ht="27.75" customHeight="1" x14ac:dyDescent="0.25">
      <c r="A145" s="147" t="s">
        <v>467</v>
      </c>
      <c r="B145" s="27"/>
      <c r="C145" s="154">
        <v>0</v>
      </c>
      <c r="D145" s="119">
        <v>-4.4790000000000001</v>
      </c>
      <c r="E145" s="120">
        <v>-0.67800000000000005</v>
      </c>
      <c r="F145" s="121">
        <v>-3.2000000000000001E-2</v>
      </c>
      <c r="G145" s="149">
        <v>7.58</v>
      </c>
      <c r="H145" s="150"/>
      <c r="I145" s="152"/>
      <c r="J145" s="33">
        <v>0.104</v>
      </c>
    </row>
    <row r="146" spans="1:10" ht="27.75" customHeight="1" x14ac:dyDescent="0.25">
      <c r="A146" s="147" t="s">
        <v>655</v>
      </c>
      <c r="B146" s="27"/>
      <c r="C146" s="154" t="s">
        <v>725</v>
      </c>
      <c r="D146" s="119">
        <v>3.266</v>
      </c>
      <c r="E146" s="120">
        <v>0.58199999999999996</v>
      </c>
      <c r="F146" s="121">
        <v>2.5000000000000001E-2</v>
      </c>
      <c r="G146" s="149">
        <v>1.86</v>
      </c>
      <c r="H146" s="150"/>
      <c r="I146" s="152"/>
      <c r="J146" s="34"/>
    </row>
    <row r="147" spans="1:10" ht="27.75" customHeight="1" x14ac:dyDescent="0.25">
      <c r="A147" s="147" t="s">
        <v>671</v>
      </c>
      <c r="B147" s="27"/>
      <c r="C147" s="154">
        <v>2</v>
      </c>
      <c r="D147" s="119">
        <v>3.266</v>
      </c>
      <c r="E147" s="120">
        <v>0.58199999999999996</v>
      </c>
      <c r="F147" s="121">
        <v>2.5000000000000001E-2</v>
      </c>
      <c r="G147" s="150"/>
      <c r="H147" s="150"/>
      <c r="I147" s="152"/>
      <c r="J147" s="34"/>
    </row>
    <row r="148" spans="1:10" ht="27.75" customHeight="1" x14ac:dyDescent="0.25">
      <c r="A148" s="147" t="s">
        <v>656</v>
      </c>
      <c r="B148" s="27"/>
      <c r="C148" s="154" t="s">
        <v>726</v>
      </c>
      <c r="D148" s="119">
        <v>3.1869999999999998</v>
      </c>
      <c r="E148" s="120">
        <v>0.56799999999999995</v>
      </c>
      <c r="F148" s="121">
        <v>2.5000000000000001E-2</v>
      </c>
      <c r="G148" s="149">
        <v>1.43</v>
      </c>
      <c r="H148" s="150"/>
      <c r="I148" s="152"/>
      <c r="J148" s="34"/>
    </row>
    <row r="149" spans="1:10" ht="27.75" customHeight="1" x14ac:dyDescent="0.25">
      <c r="A149" s="147" t="s">
        <v>657</v>
      </c>
      <c r="B149" s="27"/>
      <c r="C149" s="154" t="s">
        <v>726</v>
      </c>
      <c r="D149" s="119">
        <v>3.1869999999999998</v>
      </c>
      <c r="E149" s="120">
        <v>0.56799999999999995</v>
      </c>
      <c r="F149" s="121">
        <v>2.5000000000000001E-2</v>
      </c>
      <c r="G149" s="149">
        <v>2.11</v>
      </c>
      <c r="H149" s="150"/>
      <c r="I149" s="152"/>
      <c r="J149" s="34"/>
    </row>
    <row r="150" spans="1:10" ht="27.75" customHeight="1" x14ac:dyDescent="0.25">
      <c r="A150" s="147" t="s">
        <v>658</v>
      </c>
      <c r="B150" s="27"/>
      <c r="C150" s="154" t="s">
        <v>726</v>
      </c>
      <c r="D150" s="119">
        <v>3.1869999999999998</v>
      </c>
      <c r="E150" s="120">
        <v>0.56799999999999995</v>
      </c>
      <c r="F150" s="121">
        <v>2.5000000000000001E-2</v>
      </c>
      <c r="G150" s="149">
        <v>2.4700000000000002</v>
      </c>
      <c r="H150" s="150"/>
      <c r="I150" s="152"/>
      <c r="J150" s="34"/>
    </row>
    <row r="151" spans="1:10" ht="27.75" customHeight="1" x14ac:dyDescent="0.25">
      <c r="A151" s="147" t="s">
        <v>659</v>
      </c>
      <c r="B151" s="27"/>
      <c r="C151" s="154" t="s">
        <v>726</v>
      </c>
      <c r="D151" s="119">
        <v>3.1869999999999998</v>
      </c>
      <c r="E151" s="120">
        <v>0.56799999999999995</v>
      </c>
      <c r="F151" s="121">
        <v>2.5000000000000001E-2</v>
      </c>
      <c r="G151" s="149">
        <v>3.7</v>
      </c>
      <c r="H151" s="150"/>
      <c r="I151" s="152"/>
      <c r="J151" s="34"/>
    </row>
    <row r="152" spans="1:10" ht="27.75" customHeight="1" x14ac:dyDescent="0.25">
      <c r="A152" s="147" t="s">
        <v>660</v>
      </c>
      <c r="B152" s="27"/>
      <c r="C152" s="154" t="s">
        <v>726</v>
      </c>
      <c r="D152" s="119">
        <v>3.1869999999999998</v>
      </c>
      <c r="E152" s="120">
        <v>0.56799999999999995</v>
      </c>
      <c r="F152" s="121">
        <v>2.5000000000000001E-2</v>
      </c>
      <c r="G152" s="149">
        <v>7.85</v>
      </c>
      <c r="H152" s="150"/>
      <c r="I152" s="152"/>
      <c r="J152" s="34"/>
    </row>
    <row r="153" spans="1:10" ht="27.75" customHeight="1" x14ac:dyDescent="0.25">
      <c r="A153" s="147" t="s">
        <v>468</v>
      </c>
      <c r="B153" s="27"/>
      <c r="C153" s="154">
        <v>4</v>
      </c>
      <c r="D153" s="119">
        <v>3.1869999999999998</v>
      </c>
      <c r="E153" s="120">
        <v>0.56799999999999995</v>
      </c>
      <c r="F153" s="121">
        <v>2.5000000000000001E-2</v>
      </c>
      <c r="G153" s="150"/>
      <c r="H153" s="150"/>
      <c r="I153" s="152"/>
      <c r="J153" s="34"/>
    </row>
    <row r="154" spans="1:10" ht="27.75" customHeight="1" x14ac:dyDescent="0.25">
      <c r="A154" s="147" t="s">
        <v>539</v>
      </c>
      <c r="B154" s="27"/>
      <c r="C154" s="154">
        <v>0</v>
      </c>
      <c r="D154" s="119">
        <v>1.948</v>
      </c>
      <c r="E154" s="120">
        <v>0.32300000000000001</v>
      </c>
      <c r="F154" s="121">
        <v>1.4999999999999999E-2</v>
      </c>
      <c r="G154" s="149">
        <v>4.34</v>
      </c>
      <c r="H154" s="149">
        <v>1.51</v>
      </c>
      <c r="I154" s="153">
        <v>1.51</v>
      </c>
      <c r="J154" s="33">
        <v>4.1000000000000002E-2</v>
      </c>
    </row>
    <row r="155" spans="1:10" ht="27.75" customHeight="1" x14ac:dyDescent="0.25">
      <c r="A155" s="147" t="s">
        <v>540</v>
      </c>
      <c r="B155" s="27"/>
      <c r="C155" s="154">
        <v>0</v>
      </c>
      <c r="D155" s="119">
        <v>1.948</v>
      </c>
      <c r="E155" s="120">
        <v>0.32300000000000001</v>
      </c>
      <c r="F155" s="121">
        <v>1.4999999999999999E-2</v>
      </c>
      <c r="G155" s="149">
        <v>16.71</v>
      </c>
      <c r="H155" s="149">
        <v>1.51</v>
      </c>
      <c r="I155" s="153">
        <v>1.51</v>
      </c>
      <c r="J155" s="33">
        <v>4.1000000000000002E-2</v>
      </c>
    </row>
    <row r="156" spans="1:10" ht="27.75" customHeight="1" x14ac:dyDescent="0.25">
      <c r="A156" s="147" t="s">
        <v>541</v>
      </c>
      <c r="B156" s="27"/>
      <c r="C156" s="154">
        <v>0</v>
      </c>
      <c r="D156" s="119">
        <v>1.948</v>
      </c>
      <c r="E156" s="120">
        <v>0.32300000000000001</v>
      </c>
      <c r="F156" s="121">
        <v>1.4999999999999999E-2</v>
      </c>
      <c r="G156" s="149">
        <v>24.8</v>
      </c>
      <c r="H156" s="149">
        <v>1.51</v>
      </c>
      <c r="I156" s="153">
        <v>1.51</v>
      </c>
      <c r="J156" s="33">
        <v>4.1000000000000002E-2</v>
      </c>
    </row>
    <row r="157" spans="1:10" ht="27.75" customHeight="1" x14ac:dyDescent="0.25">
      <c r="A157" s="147" t="s">
        <v>542</v>
      </c>
      <c r="B157" s="27"/>
      <c r="C157" s="154">
        <v>0</v>
      </c>
      <c r="D157" s="119">
        <v>1.948</v>
      </c>
      <c r="E157" s="120">
        <v>0.32300000000000001</v>
      </c>
      <c r="F157" s="121">
        <v>1.4999999999999999E-2</v>
      </c>
      <c r="G157" s="149">
        <v>38.42</v>
      </c>
      <c r="H157" s="149">
        <v>1.51</v>
      </c>
      <c r="I157" s="153">
        <v>1.51</v>
      </c>
      <c r="J157" s="33">
        <v>4.1000000000000002E-2</v>
      </c>
    </row>
    <row r="158" spans="1:10" ht="27.75" customHeight="1" x14ac:dyDescent="0.25">
      <c r="A158" s="147" t="s">
        <v>543</v>
      </c>
      <c r="B158" s="27"/>
      <c r="C158" s="154">
        <v>0</v>
      </c>
      <c r="D158" s="119">
        <v>1.948</v>
      </c>
      <c r="E158" s="120">
        <v>0.32300000000000001</v>
      </c>
      <c r="F158" s="121">
        <v>1.4999999999999999E-2</v>
      </c>
      <c r="G158" s="149">
        <v>79.03</v>
      </c>
      <c r="H158" s="149">
        <v>1.51</v>
      </c>
      <c r="I158" s="153">
        <v>1.51</v>
      </c>
      <c r="J158" s="33">
        <v>4.1000000000000002E-2</v>
      </c>
    </row>
    <row r="159" spans="1:10" ht="27.75" customHeight="1" x14ac:dyDescent="0.25">
      <c r="A159" s="147" t="s">
        <v>544</v>
      </c>
      <c r="B159" s="27"/>
      <c r="C159" s="154">
        <v>0</v>
      </c>
      <c r="D159" s="119">
        <v>2.2719999999999998</v>
      </c>
      <c r="E159" s="120">
        <v>0.34399999999999997</v>
      </c>
      <c r="F159" s="121">
        <v>1.6E-2</v>
      </c>
      <c r="G159" s="149">
        <v>21.96</v>
      </c>
      <c r="H159" s="149">
        <v>2.77</v>
      </c>
      <c r="I159" s="153">
        <v>2.77</v>
      </c>
      <c r="J159" s="33">
        <v>4.4999999999999998E-2</v>
      </c>
    </row>
    <row r="160" spans="1:10" ht="27.75" customHeight="1" x14ac:dyDescent="0.25">
      <c r="A160" s="147" t="s">
        <v>545</v>
      </c>
      <c r="B160" s="27"/>
      <c r="C160" s="154">
        <v>0</v>
      </c>
      <c r="D160" s="119">
        <v>2.2719999999999998</v>
      </c>
      <c r="E160" s="120">
        <v>0.34399999999999997</v>
      </c>
      <c r="F160" s="121">
        <v>1.6E-2</v>
      </c>
      <c r="G160" s="149">
        <v>41.38</v>
      </c>
      <c r="H160" s="149">
        <v>2.77</v>
      </c>
      <c r="I160" s="153">
        <v>2.77</v>
      </c>
      <c r="J160" s="33">
        <v>4.4999999999999998E-2</v>
      </c>
    </row>
    <row r="161" spans="1:10" ht="27.75" customHeight="1" x14ac:dyDescent="0.25">
      <c r="A161" s="147" t="s">
        <v>546</v>
      </c>
      <c r="B161" s="27"/>
      <c r="C161" s="154">
        <v>0</v>
      </c>
      <c r="D161" s="119">
        <v>2.2719999999999998</v>
      </c>
      <c r="E161" s="120">
        <v>0.34399999999999997</v>
      </c>
      <c r="F161" s="121">
        <v>1.6E-2</v>
      </c>
      <c r="G161" s="149">
        <v>54.09</v>
      </c>
      <c r="H161" s="149">
        <v>2.77</v>
      </c>
      <c r="I161" s="153">
        <v>2.77</v>
      </c>
      <c r="J161" s="33">
        <v>4.4999999999999998E-2</v>
      </c>
    </row>
    <row r="162" spans="1:10" ht="27.75" customHeight="1" x14ac:dyDescent="0.25">
      <c r="A162" s="147" t="s">
        <v>547</v>
      </c>
      <c r="B162" s="27"/>
      <c r="C162" s="154">
        <v>0</v>
      </c>
      <c r="D162" s="119">
        <v>2.2719999999999998</v>
      </c>
      <c r="E162" s="120">
        <v>0.34399999999999997</v>
      </c>
      <c r="F162" s="121">
        <v>1.6E-2</v>
      </c>
      <c r="G162" s="149">
        <v>75.48</v>
      </c>
      <c r="H162" s="149">
        <v>2.77</v>
      </c>
      <c r="I162" s="153">
        <v>2.77</v>
      </c>
      <c r="J162" s="33">
        <v>4.4999999999999998E-2</v>
      </c>
    </row>
    <row r="163" spans="1:10" ht="27.75" customHeight="1" x14ac:dyDescent="0.25">
      <c r="A163" s="147" t="s">
        <v>548</v>
      </c>
      <c r="B163" s="27"/>
      <c r="C163" s="154">
        <v>0</v>
      </c>
      <c r="D163" s="119">
        <v>2.2719999999999998</v>
      </c>
      <c r="E163" s="120">
        <v>0.34399999999999997</v>
      </c>
      <c r="F163" s="121">
        <v>1.6E-2</v>
      </c>
      <c r="G163" s="149">
        <v>139.26</v>
      </c>
      <c r="H163" s="149">
        <v>2.77</v>
      </c>
      <c r="I163" s="153">
        <v>2.77</v>
      </c>
      <c r="J163" s="33">
        <v>4.4999999999999998E-2</v>
      </c>
    </row>
    <row r="164" spans="1:10" ht="27.75" customHeight="1" x14ac:dyDescent="0.25">
      <c r="A164" s="147" t="s">
        <v>549</v>
      </c>
      <c r="B164" s="27"/>
      <c r="C164" s="154">
        <v>0</v>
      </c>
      <c r="D164" s="119">
        <v>1.8169999999999999</v>
      </c>
      <c r="E164" s="120">
        <v>0.23799999999999999</v>
      </c>
      <c r="F164" s="121">
        <v>1.2E-2</v>
      </c>
      <c r="G164" s="149">
        <v>56.43</v>
      </c>
      <c r="H164" s="149">
        <v>3.1</v>
      </c>
      <c r="I164" s="153">
        <v>3.1</v>
      </c>
      <c r="J164" s="33">
        <v>3.2000000000000001E-2</v>
      </c>
    </row>
    <row r="165" spans="1:10" ht="27.75" customHeight="1" x14ac:dyDescent="0.25">
      <c r="A165" s="147" t="s">
        <v>550</v>
      </c>
      <c r="B165" s="27"/>
      <c r="C165" s="154">
        <v>0</v>
      </c>
      <c r="D165" s="119">
        <v>1.8169999999999999</v>
      </c>
      <c r="E165" s="120">
        <v>0.23799999999999999</v>
      </c>
      <c r="F165" s="121">
        <v>1.2E-2</v>
      </c>
      <c r="G165" s="149">
        <v>179.18</v>
      </c>
      <c r="H165" s="149">
        <v>3.1</v>
      </c>
      <c r="I165" s="153">
        <v>3.1</v>
      </c>
      <c r="J165" s="33">
        <v>3.2000000000000001E-2</v>
      </c>
    </row>
    <row r="166" spans="1:10" ht="27.75" customHeight="1" x14ac:dyDescent="0.25">
      <c r="A166" s="147" t="s">
        <v>551</v>
      </c>
      <c r="B166" s="27"/>
      <c r="C166" s="154">
        <v>0</v>
      </c>
      <c r="D166" s="119">
        <v>1.8169999999999999</v>
      </c>
      <c r="E166" s="120">
        <v>0.23799999999999999</v>
      </c>
      <c r="F166" s="121">
        <v>1.2E-2</v>
      </c>
      <c r="G166" s="149">
        <v>389.17</v>
      </c>
      <c r="H166" s="149">
        <v>3.1</v>
      </c>
      <c r="I166" s="153">
        <v>3.1</v>
      </c>
      <c r="J166" s="33">
        <v>3.2000000000000001E-2</v>
      </c>
    </row>
    <row r="167" spans="1:10" ht="27.75" customHeight="1" x14ac:dyDescent="0.25">
      <c r="A167" s="147" t="s">
        <v>552</v>
      </c>
      <c r="B167" s="27"/>
      <c r="C167" s="154">
        <v>0</v>
      </c>
      <c r="D167" s="119">
        <v>1.8169999999999999</v>
      </c>
      <c r="E167" s="120">
        <v>0.23799999999999999</v>
      </c>
      <c r="F167" s="121">
        <v>1.2E-2</v>
      </c>
      <c r="G167" s="149">
        <v>753.2</v>
      </c>
      <c r="H167" s="149">
        <v>3.1</v>
      </c>
      <c r="I167" s="153">
        <v>3.1</v>
      </c>
      <c r="J167" s="33">
        <v>3.2000000000000001E-2</v>
      </c>
    </row>
    <row r="168" spans="1:10" ht="27.75" customHeight="1" x14ac:dyDescent="0.25">
      <c r="A168" s="147" t="s">
        <v>553</v>
      </c>
      <c r="B168" s="27"/>
      <c r="C168" s="154">
        <v>0</v>
      </c>
      <c r="D168" s="119">
        <v>1.8169999999999999</v>
      </c>
      <c r="E168" s="120">
        <v>0.23799999999999999</v>
      </c>
      <c r="F168" s="121">
        <v>1.2E-2</v>
      </c>
      <c r="G168" s="149">
        <v>1824.79</v>
      </c>
      <c r="H168" s="149">
        <v>3.1</v>
      </c>
      <c r="I168" s="153">
        <v>3.1</v>
      </c>
      <c r="J168" s="33">
        <v>3.2000000000000001E-2</v>
      </c>
    </row>
    <row r="169" spans="1:10" ht="27.75" customHeight="1" x14ac:dyDescent="0.25">
      <c r="A169" s="147" t="s">
        <v>469</v>
      </c>
      <c r="B169" s="27"/>
      <c r="C169" s="154" t="s">
        <v>434</v>
      </c>
      <c r="D169" s="122">
        <v>9.0060000000000002</v>
      </c>
      <c r="E169" s="123">
        <v>1.0369999999999999</v>
      </c>
      <c r="F169" s="121">
        <v>0.60499999999999998</v>
      </c>
      <c r="G169" s="150"/>
      <c r="H169" s="150"/>
      <c r="I169" s="152"/>
      <c r="J169" s="34"/>
    </row>
    <row r="170" spans="1:10" ht="27.75" customHeight="1" x14ac:dyDescent="0.25">
      <c r="A170" s="147" t="s">
        <v>470</v>
      </c>
      <c r="B170" s="27"/>
      <c r="C170" s="154" t="s">
        <v>727</v>
      </c>
      <c r="D170" s="119">
        <v>-3.2210000000000001</v>
      </c>
      <c r="E170" s="120">
        <v>-0.57399999999999995</v>
      </c>
      <c r="F170" s="121">
        <v>-2.5000000000000001E-2</v>
      </c>
      <c r="G170" s="149">
        <v>0</v>
      </c>
      <c r="H170" s="150"/>
      <c r="I170" s="152"/>
      <c r="J170" s="34"/>
    </row>
    <row r="171" spans="1:10" ht="27.75" customHeight="1" x14ac:dyDescent="0.25">
      <c r="A171" s="147" t="s">
        <v>471</v>
      </c>
      <c r="B171" s="27"/>
      <c r="C171" s="154" t="s">
        <v>727</v>
      </c>
      <c r="D171" s="119">
        <v>-2.97</v>
      </c>
      <c r="E171" s="120">
        <v>-0.5</v>
      </c>
      <c r="F171" s="121">
        <v>-2.1999999999999999E-2</v>
      </c>
      <c r="G171" s="149">
        <v>0</v>
      </c>
      <c r="H171" s="150"/>
      <c r="I171" s="152"/>
      <c r="J171" s="34"/>
    </row>
    <row r="172" spans="1:10" ht="27.75" customHeight="1" x14ac:dyDescent="0.25">
      <c r="A172" s="147" t="s">
        <v>472</v>
      </c>
      <c r="B172" s="27"/>
      <c r="C172" s="154">
        <v>0</v>
      </c>
      <c r="D172" s="119">
        <v>-3.2210000000000001</v>
      </c>
      <c r="E172" s="120">
        <v>-0.57399999999999995</v>
      </c>
      <c r="F172" s="121">
        <v>-2.5000000000000001E-2</v>
      </c>
      <c r="G172" s="149">
        <v>0</v>
      </c>
      <c r="H172" s="150"/>
      <c r="I172" s="152"/>
      <c r="J172" s="33">
        <v>6.3E-2</v>
      </c>
    </row>
    <row r="173" spans="1:10" ht="27.75" customHeight="1" x14ac:dyDescent="0.25">
      <c r="A173" s="147" t="s">
        <v>473</v>
      </c>
      <c r="B173" s="27"/>
      <c r="C173" s="154">
        <v>0</v>
      </c>
      <c r="D173" s="119">
        <v>-2.97</v>
      </c>
      <c r="E173" s="120">
        <v>-0.5</v>
      </c>
      <c r="F173" s="121">
        <v>-2.1999999999999999E-2</v>
      </c>
      <c r="G173" s="149">
        <v>0</v>
      </c>
      <c r="H173" s="150"/>
      <c r="I173" s="152"/>
      <c r="J173" s="33">
        <v>6.4000000000000001E-2</v>
      </c>
    </row>
    <row r="174" spans="1:10" ht="27.75" customHeight="1" x14ac:dyDescent="0.25">
      <c r="A174" s="147" t="s">
        <v>474</v>
      </c>
      <c r="B174" s="27"/>
      <c r="C174" s="154">
        <v>0</v>
      </c>
      <c r="D174" s="119">
        <v>-3.3769999999999998</v>
      </c>
      <c r="E174" s="120">
        <v>-0.51100000000000001</v>
      </c>
      <c r="F174" s="121">
        <v>-2.4E-2</v>
      </c>
      <c r="G174" s="149">
        <v>5.72</v>
      </c>
      <c r="H174" s="150"/>
      <c r="I174" s="152"/>
      <c r="J174" s="33">
        <v>7.8E-2</v>
      </c>
    </row>
    <row r="175" spans="1:10" ht="27.75" customHeight="1" x14ac:dyDescent="0.25">
      <c r="A175" s="147" t="s">
        <v>661</v>
      </c>
      <c r="B175" s="27"/>
      <c r="C175" s="154" t="s">
        <v>725</v>
      </c>
      <c r="D175" s="119">
        <v>1.1719999999999999</v>
      </c>
      <c r="E175" s="120">
        <v>0.20899999999999999</v>
      </c>
      <c r="F175" s="121">
        <v>8.9999999999999993E-3</v>
      </c>
      <c r="G175" s="149">
        <v>0.68</v>
      </c>
      <c r="H175" s="150"/>
      <c r="I175" s="152"/>
      <c r="J175" s="34"/>
    </row>
    <row r="176" spans="1:10" ht="27.75" customHeight="1" x14ac:dyDescent="0.25">
      <c r="A176" s="147" t="s">
        <v>672</v>
      </c>
      <c r="B176" s="27"/>
      <c r="C176" s="154">
        <v>2</v>
      </c>
      <c r="D176" s="119">
        <v>1.1719999999999999</v>
      </c>
      <c r="E176" s="120">
        <v>0.20899999999999999</v>
      </c>
      <c r="F176" s="121">
        <v>8.9999999999999993E-3</v>
      </c>
      <c r="G176" s="150"/>
      <c r="H176" s="150"/>
      <c r="I176" s="152"/>
      <c r="J176" s="34"/>
    </row>
    <row r="177" spans="1:10" ht="27.75" customHeight="1" x14ac:dyDescent="0.25">
      <c r="A177" s="147" t="s">
        <v>662</v>
      </c>
      <c r="B177" s="27"/>
      <c r="C177" s="154" t="s">
        <v>726</v>
      </c>
      <c r="D177" s="119">
        <v>1.143</v>
      </c>
      <c r="E177" s="120">
        <v>0.20399999999999999</v>
      </c>
      <c r="F177" s="121">
        <v>8.9999999999999993E-3</v>
      </c>
      <c r="G177" s="149">
        <v>0.52</v>
      </c>
      <c r="H177" s="150"/>
      <c r="I177" s="152"/>
      <c r="J177" s="34"/>
    </row>
    <row r="178" spans="1:10" ht="27.75" customHeight="1" x14ac:dyDescent="0.25">
      <c r="A178" s="147" t="s">
        <v>663</v>
      </c>
      <c r="B178" s="27"/>
      <c r="C178" s="154" t="s">
        <v>726</v>
      </c>
      <c r="D178" s="119">
        <v>1.143</v>
      </c>
      <c r="E178" s="120">
        <v>0.20399999999999999</v>
      </c>
      <c r="F178" s="121">
        <v>8.9999999999999993E-3</v>
      </c>
      <c r="G178" s="149">
        <v>0.77</v>
      </c>
      <c r="H178" s="150"/>
      <c r="I178" s="152"/>
      <c r="J178" s="34"/>
    </row>
    <row r="179" spans="1:10" ht="27.75" customHeight="1" x14ac:dyDescent="0.25">
      <c r="A179" s="147" t="s">
        <v>664</v>
      </c>
      <c r="B179" s="27"/>
      <c r="C179" s="154" t="s">
        <v>726</v>
      </c>
      <c r="D179" s="119">
        <v>1.143</v>
      </c>
      <c r="E179" s="120">
        <v>0.20399999999999999</v>
      </c>
      <c r="F179" s="121">
        <v>8.9999999999999993E-3</v>
      </c>
      <c r="G179" s="149">
        <v>0.9</v>
      </c>
      <c r="H179" s="150"/>
      <c r="I179" s="152"/>
      <c r="J179" s="34"/>
    </row>
    <row r="180" spans="1:10" ht="27.75" customHeight="1" x14ac:dyDescent="0.25">
      <c r="A180" s="147" t="s">
        <v>665</v>
      </c>
      <c r="B180" s="27"/>
      <c r="C180" s="154" t="s">
        <v>726</v>
      </c>
      <c r="D180" s="119">
        <v>1.143</v>
      </c>
      <c r="E180" s="120">
        <v>0.20399999999999999</v>
      </c>
      <c r="F180" s="121">
        <v>8.9999999999999993E-3</v>
      </c>
      <c r="G180" s="149">
        <v>1.34</v>
      </c>
      <c r="H180" s="150"/>
      <c r="I180" s="152"/>
      <c r="J180" s="34"/>
    </row>
    <row r="181" spans="1:10" ht="27.75" customHeight="1" x14ac:dyDescent="0.25">
      <c r="A181" s="147" t="s">
        <v>666</v>
      </c>
      <c r="B181" s="27"/>
      <c r="C181" s="154" t="s">
        <v>726</v>
      </c>
      <c r="D181" s="119">
        <v>1.143</v>
      </c>
      <c r="E181" s="120">
        <v>0.20399999999999999</v>
      </c>
      <c r="F181" s="121">
        <v>8.9999999999999993E-3</v>
      </c>
      <c r="G181" s="149">
        <v>2.83</v>
      </c>
      <c r="H181" s="150"/>
      <c r="I181" s="152"/>
      <c r="J181" s="34"/>
    </row>
    <row r="182" spans="1:10" ht="27.75" customHeight="1" x14ac:dyDescent="0.25">
      <c r="A182" s="147" t="s">
        <v>475</v>
      </c>
      <c r="B182" s="27"/>
      <c r="C182" s="154">
        <v>4</v>
      </c>
      <c r="D182" s="119">
        <v>1.143</v>
      </c>
      <c r="E182" s="120">
        <v>0.20399999999999999</v>
      </c>
      <c r="F182" s="121">
        <v>8.9999999999999993E-3</v>
      </c>
      <c r="G182" s="150"/>
      <c r="H182" s="150"/>
      <c r="I182" s="152"/>
      <c r="J182" s="34"/>
    </row>
    <row r="183" spans="1:10" ht="27.75" customHeight="1" x14ac:dyDescent="0.25">
      <c r="A183" s="147" t="s">
        <v>524</v>
      </c>
      <c r="B183" s="27"/>
      <c r="C183" s="154">
        <v>0</v>
      </c>
      <c r="D183" s="119">
        <v>0.69899999999999995</v>
      </c>
      <c r="E183" s="120">
        <v>0.11600000000000001</v>
      </c>
      <c r="F183" s="121">
        <v>5.0000000000000001E-3</v>
      </c>
      <c r="G183" s="149">
        <v>1.57</v>
      </c>
      <c r="H183" s="149">
        <v>0.54</v>
      </c>
      <c r="I183" s="153">
        <v>0.54</v>
      </c>
      <c r="J183" s="33">
        <v>1.4999999999999999E-2</v>
      </c>
    </row>
    <row r="184" spans="1:10" ht="27.75" customHeight="1" x14ac:dyDescent="0.25">
      <c r="A184" s="147" t="s">
        <v>525</v>
      </c>
      <c r="B184" s="27"/>
      <c r="C184" s="154">
        <v>0</v>
      </c>
      <c r="D184" s="119">
        <v>0.69899999999999995</v>
      </c>
      <c r="E184" s="120">
        <v>0.11600000000000001</v>
      </c>
      <c r="F184" s="121">
        <v>5.0000000000000001E-3</v>
      </c>
      <c r="G184" s="149">
        <v>6.01</v>
      </c>
      <c r="H184" s="149">
        <v>0.54</v>
      </c>
      <c r="I184" s="153">
        <v>0.54</v>
      </c>
      <c r="J184" s="33">
        <v>1.4999999999999999E-2</v>
      </c>
    </row>
    <row r="185" spans="1:10" ht="27.75" customHeight="1" x14ac:dyDescent="0.25">
      <c r="A185" s="147" t="s">
        <v>526</v>
      </c>
      <c r="B185" s="27"/>
      <c r="C185" s="154">
        <v>0</v>
      </c>
      <c r="D185" s="119">
        <v>0.69899999999999995</v>
      </c>
      <c r="E185" s="120">
        <v>0.11600000000000001</v>
      </c>
      <c r="F185" s="121">
        <v>5.0000000000000001E-3</v>
      </c>
      <c r="G185" s="149">
        <v>8.91</v>
      </c>
      <c r="H185" s="149">
        <v>0.54</v>
      </c>
      <c r="I185" s="153">
        <v>0.54</v>
      </c>
      <c r="J185" s="33">
        <v>1.4999999999999999E-2</v>
      </c>
    </row>
    <row r="186" spans="1:10" ht="27.75" customHeight="1" x14ac:dyDescent="0.25">
      <c r="A186" s="147" t="s">
        <v>527</v>
      </c>
      <c r="B186" s="27"/>
      <c r="C186" s="154">
        <v>0</v>
      </c>
      <c r="D186" s="119">
        <v>0.69899999999999995</v>
      </c>
      <c r="E186" s="120">
        <v>0.11600000000000001</v>
      </c>
      <c r="F186" s="121">
        <v>5.0000000000000001E-3</v>
      </c>
      <c r="G186" s="149">
        <v>13.8</v>
      </c>
      <c r="H186" s="149">
        <v>0.54</v>
      </c>
      <c r="I186" s="153">
        <v>0.54</v>
      </c>
      <c r="J186" s="33">
        <v>1.4999999999999999E-2</v>
      </c>
    </row>
    <row r="187" spans="1:10" ht="27.75" customHeight="1" x14ac:dyDescent="0.25">
      <c r="A187" s="147" t="s">
        <v>528</v>
      </c>
      <c r="B187" s="27"/>
      <c r="C187" s="154">
        <v>0</v>
      </c>
      <c r="D187" s="119">
        <v>0.69899999999999995</v>
      </c>
      <c r="E187" s="120">
        <v>0.11600000000000001</v>
      </c>
      <c r="F187" s="121">
        <v>5.0000000000000001E-3</v>
      </c>
      <c r="G187" s="149">
        <v>28.37</v>
      </c>
      <c r="H187" s="149">
        <v>0.54</v>
      </c>
      <c r="I187" s="153">
        <v>0.54</v>
      </c>
      <c r="J187" s="33">
        <v>1.4999999999999999E-2</v>
      </c>
    </row>
    <row r="188" spans="1:10" ht="27.75" customHeight="1" x14ac:dyDescent="0.25">
      <c r="A188" s="147" t="s">
        <v>529</v>
      </c>
      <c r="B188" s="27"/>
      <c r="C188" s="154">
        <v>0</v>
      </c>
      <c r="D188" s="119">
        <v>0.81499999999999995</v>
      </c>
      <c r="E188" s="120">
        <v>0.123</v>
      </c>
      <c r="F188" s="121">
        <v>6.0000000000000001E-3</v>
      </c>
      <c r="G188" s="149">
        <v>7.89</v>
      </c>
      <c r="H188" s="149">
        <v>1</v>
      </c>
      <c r="I188" s="153">
        <v>1</v>
      </c>
      <c r="J188" s="33">
        <v>1.6E-2</v>
      </c>
    </row>
    <row r="189" spans="1:10" ht="27.75" customHeight="1" x14ac:dyDescent="0.25">
      <c r="A189" s="147" t="s">
        <v>530</v>
      </c>
      <c r="B189" s="27"/>
      <c r="C189" s="154">
        <v>0</v>
      </c>
      <c r="D189" s="119">
        <v>0.81499999999999995</v>
      </c>
      <c r="E189" s="120">
        <v>0.123</v>
      </c>
      <c r="F189" s="121">
        <v>6.0000000000000001E-3</v>
      </c>
      <c r="G189" s="149">
        <v>14.86</v>
      </c>
      <c r="H189" s="149">
        <v>1</v>
      </c>
      <c r="I189" s="153">
        <v>1</v>
      </c>
      <c r="J189" s="33">
        <v>1.6E-2</v>
      </c>
    </row>
    <row r="190" spans="1:10" ht="27.75" customHeight="1" x14ac:dyDescent="0.25">
      <c r="A190" s="147" t="s">
        <v>531</v>
      </c>
      <c r="B190" s="27"/>
      <c r="C190" s="154">
        <v>0</v>
      </c>
      <c r="D190" s="119">
        <v>0.81499999999999995</v>
      </c>
      <c r="E190" s="120">
        <v>0.123</v>
      </c>
      <c r="F190" s="121">
        <v>6.0000000000000001E-3</v>
      </c>
      <c r="G190" s="149">
        <v>19.420000000000002</v>
      </c>
      <c r="H190" s="149">
        <v>1</v>
      </c>
      <c r="I190" s="153">
        <v>1</v>
      </c>
      <c r="J190" s="33">
        <v>1.6E-2</v>
      </c>
    </row>
    <row r="191" spans="1:10" ht="27.75" customHeight="1" x14ac:dyDescent="0.25">
      <c r="A191" s="147" t="s">
        <v>532</v>
      </c>
      <c r="B191" s="27"/>
      <c r="C191" s="154">
        <v>0</v>
      </c>
      <c r="D191" s="119">
        <v>0.81499999999999995</v>
      </c>
      <c r="E191" s="120">
        <v>0.123</v>
      </c>
      <c r="F191" s="121">
        <v>6.0000000000000001E-3</v>
      </c>
      <c r="G191" s="149">
        <v>27.09</v>
      </c>
      <c r="H191" s="149">
        <v>1</v>
      </c>
      <c r="I191" s="153">
        <v>1</v>
      </c>
      <c r="J191" s="33">
        <v>1.6E-2</v>
      </c>
    </row>
    <row r="192" spans="1:10" ht="27.75" customHeight="1" x14ac:dyDescent="0.25">
      <c r="A192" s="147" t="s">
        <v>533</v>
      </c>
      <c r="B192" s="27"/>
      <c r="C192" s="154">
        <v>0</v>
      </c>
      <c r="D192" s="119">
        <v>0.81499999999999995</v>
      </c>
      <c r="E192" s="120">
        <v>0.123</v>
      </c>
      <c r="F192" s="121">
        <v>6.0000000000000001E-3</v>
      </c>
      <c r="G192" s="149">
        <v>49.98</v>
      </c>
      <c r="H192" s="149">
        <v>1</v>
      </c>
      <c r="I192" s="153">
        <v>1</v>
      </c>
      <c r="J192" s="33">
        <v>1.6E-2</v>
      </c>
    </row>
    <row r="193" spans="1:10" ht="27.75" customHeight="1" x14ac:dyDescent="0.25">
      <c r="A193" s="147" t="s">
        <v>534</v>
      </c>
      <c r="B193" s="27"/>
      <c r="C193" s="154">
        <v>0</v>
      </c>
      <c r="D193" s="119">
        <v>0.65200000000000002</v>
      </c>
      <c r="E193" s="120">
        <v>8.5000000000000006E-2</v>
      </c>
      <c r="F193" s="121">
        <v>4.0000000000000001E-3</v>
      </c>
      <c r="G193" s="149">
        <v>20.260000000000002</v>
      </c>
      <c r="H193" s="149">
        <v>1.1100000000000001</v>
      </c>
      <c r="I193" s="153">
        <v>1.1100000000000001</v>
      </c>
      <c r="J193" s="33">
        <v>1.2E-2</v>
      </c>
    </row>
    <row r="194" spans="1:10" ht="27.75" customHeight="1" x14ac:dyDescent="0.25">
      <c r="A194" s="147" t="s">
        <v>535</v>
      </c>
      <c r="B194" s="27"/>
      <c r="C194" s="154">
        <v>0</v>
      </c>
      <c r="D194" s="119">
        <v>0.65200000000000002</v>
      </c>
      <c r="E194" s="120">
        <v>8.5000000000000006E-2</v>
      </c>
      <c r="F194" s="121">
        <v>4.0000000000000001E-3</v>
      </c>
      <c r="G194" s="149">
        <v>64.3</v>
      </c>
      <c r="H194" s="149">
        <v>1.1100000000000001</v>
      </c>
      <c r="I194" s="153">
        <v>1.1100000000000001</v>
      </c>
      <c r="J194" s="33">
        <v>1.2E-2</v>
      </c>
    </row>
    <row r="195" spans="1:10" ht="27.75" customHeight="1" x14ac:dyDescent="0.25">
      <c r="A195" s="147" t="s">
        <v>536</v>
      </c>
      <c r="B195" s="27"/>
      <c r="C195" s="154">
        <v>0</v>
      </c>
      <c r="D195" s="119">
        <v>0.65200000000000002</v>
      </c>
      <c r="E195" s="120">
        <v>8.5000000000000006E-2</v>
      </c>
      <c r="F195" s="121">
        <v>4.0000000000000001E-3</v>
      </c>
      <c r="G195" s="149">
        <v>139.65</v>
      </c>
      <c r="H195" s="149">
        <v>1.1100000000000001</v>
      </c>
      <c r="I195" s="153">
        <v>1.1100000000000001</v>
      </c>
      <c r="J195" s="33">
        <v>1.2E-2</v>
      </c>
    </row>
    <row r="196" spans="1:10" ht="27.75" customHeight="1" x14ac:dyDescent="0.25">
      <c r="A196" s="147" t="s">
        <v>537</v>
      </c>
      <c r="B196" s="27"/>
      <c r="C196" s="154">
        <v>0</v>
      </c>
      <c r="D196" s="119">
        <v>0.65200000000000002</v>
      </c>
      <c r="E196" s="120">
        <v>8.5000000000000006E-2</v>
      </c>
      <c r="F196" s="121">
        <v>4.0000000000000001E-3</v>
      </c>
      <c r="G196" s="149">
        <v>270.26</v>
      </c>
      <c r="H196" s="149">
        <v>1.1100000000000001</v>
      </c>
      <c r="I196" s="153">
        <v>1.1100000000000001</v>
      </c>
      <c r="J196" s="33">
        <v>1.2E-2</v>
      </c>
    </row>
    <row r="197" spans="1:10" ht="27.75" customHeight="1" x14ac:dyDescent="0.25">
      <c r="A197" s="147" t="s">
        <v>538</v>
      </c>
      <c r="B197" s="27"/>
      <c r="C197" s="154">
        <v>0</v>
      </c>
      <c r="D197" s="119">
        <v>0.65200000000000002</v>
      </c>
      <c r="E197" s="120">
        <v>8.5000000000000006E-2</v>
      </c>
      <c r="F197" s="121">
        <v>4.0000000000000001E-3</v>
      </c>
      <c r="G197" s="149">
        <v>654.75</v>
      </c>
      <c r="H197" s="149">
        <v>1.1100000000000001</v>
      </c>
      <c r="I197" s="153">
        <v>1.1100000000000001</v>
      </c>
      <c r="J197" s="33">
        <v>1.2E-2</v>
      </c>
    </row>
    <row r="198" spans="1:10" ht="27.75" customHeight="1" x14ac:dyDescent="0.25">
      <c r="A198" s="147" t="s">
        <v>476</v>
      </c>
      <c r="B198" s="27"/>
      <c r="C198" s="154" t="s">
        <v>434</v>
      </c>
      <c r="D198" s="122">
        <v>3.2309999999999999</v>
      </c>
      <c r="E198" s="123">
        <v>0.372</v>
      </c>
      <c r="F198" s="121">
        <v>0.217</v>
      </c>
      <c r="G198" s="150"/>
      <c r="H198" s="150"/>
      <c r="I198" s="152"/>
      <c r="J198" s="34"/>
    </row>
    <row r="199" spans="1:10" ht="27.75" customHeight="1" x14ac:dyDescent="0.25">
      <c r="A199" s="147" t="s">
        <v>477</v>
      </c>
      <c r="B199" s="27"/>
      <c r="C199" s="154" t="s">
        <v>727</v>
      </c>
      <c r="D199" s="119">
        <v>-1.1559999999999999</v>
      </c>
      <c r="E199" s="120">
        <v>-0.20599999999999999</v>
      </c>
      <c r="F199" s="121">
        <v>-8.9999999999999993E-3</v>
      </c>
      <c r="G199" s="149">
        <v>0</v>
      </c>
      <c r="H199" s="150"/>
      <c r="I199" s="152"/>
      <c r="J199" s="34"/>
    </row>
    <row r="200" spans="1:10" ht="27.75" customHeight="1" x14ac:dyDescent="0.25">
      <c r="A200" s="147" t="s">
        <v>478</v>
      </c>
      <c r="B200" s="27"/>
      <c r="C200" s="154" t="s">
        <v>727</v>
      </c>
      <c r="D200" s="119">
        <v>-1.0660000000000001</v>
      </c>
      <c r="E200" s="120">
        <v>-0.17899999999999999</v>
      </c>
      <c r="F200" s="121">
        <v>-8.0000000000000002E-3</v>
      </c>
      <c r="G200" s="149">
        <v>0</v>
      </c>
      <c r="H200" s="150"/>
      <c r="I200" s="152"/>
      <c r="J200" s="34"/>
    </row>
    <row r="201" spans="1:10" ht="27.75" customHeight="1" x14ac:dyDescent="0.25">
      <c r="A201" s="147" t="s">
        <v>479</v>
      </c>
      <c r="B201" s="27"/>
      <c r="C201" s="154">
        <v>0</v>
      </c>
      <c r="D201" s="119">
        <v>-1.1559999999999999</v>
      </c>
      <c r="E201" s="120">
        <v>-0.20599999999999999</v>
      </c>
      <c r="F201" s="121">
        <v>-8.9999999999999993E-3</v>
      </c>
      <c r="G201" s="149">
        <v>0</v>
      </c>
      <c r="H201" s="150"/>
      <c r="I201" s="152"/>
      <c r="J201" s="33">
        <v>2.3E-2</v>
      </c>
    </row>
    <row r="202" spans="1:10" ht="27.75" customHeight="1" x14ac:dyDescent="0.25">
      <c r="A202" s="147" t="s">
        <v>480</v>
      </c>
      <c r="B202" s="27"/>
      <c r="C202" s="154">
        <v>0</v>
      </c>
      <c r="D202" s="119">
        <v>-1.0660000000000001</v>
      </c>
      <c r="E202" s="120">
        <v>-0.17899999999999999</v>
      </c>
      <c r="F202" s="121">
        <v>-8.0000000000000002E-3</v>
      </c>
      <c r="G202" s="149">
        <v>0</v>
      </c>
      <c r="H202" s="150"/>
      <c r="I202" s="152"/>
      <c r="J202" s="33">
        <v>2.3E-2</v>
      </c>
    </row>
    <row r="203" spans="1:10" ht="27.75" customHeight="1" x14ac:dyDescent="0.25">
      <c r="A203" s="147" t="s">
        <v>481</v>
      </c>
      <c r="B203" s="27"/>
      <c r="C203" s="154">
        <v>0</v>
      </c>
      <c r="D203" s="119">
        <v>-1.212</v>
      </c>
      <c r="E203" s="120">
        <v>-0.183</v>
      </c>
      <c r="F203" s="121">
        <v>-8.9999999999999993E-3</v>
      </c>
      <c r="G203" s="149">
        <v>2.0499999999999998</v>
      </c>
      <c r="H203" s="150"/>
      <c r="I203" s="152"/>
      <c r="J203" s="33">
        <v>2.8000000000000001E-2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1">
    <mergeCell ref="B1:D1"/>
    <mergeCell ref="F1:H1"/>
    <mergeCell ref="A2:J2"/>
    <mergeCell ref="F4:J4"/>
    <mergeCell ref="F5:G5"/>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zoomScale="59" zoomScaleNormal="80" zoomScaleSheetLayoutView="100" workbookViewId="0">
      <selection activeCell="L10" sqref="L10"/>
    </sheetView>
  </sheetViews>
  <sheetFormatPr defaultRowHeight="12.5" x14ac:dyDescent="0.25"/>
  <cols>
    <col min="1" max="6" width="24" customWidth="1"/>
  </cols>
  <sheetData>
    <row r="1" spans="1:6" ht="27.75" customHeight="1" x14ac:dyDescent="0.25">
      <c r="A1" s="116" t="s">
        <v>28</v>
      </c>
    </row>
    <row r="2" spans="1:6" ht="44.25" customHeight="1" x14ac:dyDescent="0.25">
      <c r="A2" s="220" t="s">
        <v>149</v>
      </c>
      <c r="B2" s="221"/>
      <c r="C2" s="221"/>
      <c r="D2" s="221"/>
      <c r="E2" s="221"/>
    </row>
    <row r="3" spans="1:6" ht="47.25" customHeight="1" x14ac:dyDescent="0.25">
      <c r="A3" s="184" t="str">
        <f>Overview!B4&amp; " - Illustrative LLFs for year beginning "&amp;Overview!D4</f>
        <v>Energy Assets Networks Limited - GSP_G - Illustrative LLFs for year beginning 1 April 2025</v>
      </c>
      <c r="B3" s="184"/>
      <c r="C3" s="184"/>
      <c r="D3" s="184"/>
      <c r="E3" s="184"/>
    </row>
    <row r="4" spans="1:6" ht="19.5" customHeight="1" x14ac:dyDescent="0.25">
      <c r="A4" s="222" t="s">
        <v>17</v>
      </c>
      <c r="B4" s="20" t="s">
        <v>4</v>
      </c>
      <c r="C4" s="20" t="s">
        <v>5</v>
      </c>
      <c r="D4" s="20" t="s">
        <v>6</v>
      </c>
      <c r="E4" s="20" t="s">
        <v>7</v>
      </c>
    </row>
    <row r="5" spans="1:6" ht="19.5" customHeight="1" x14ac:dyDescent="0.25">
      <c r="A5" s="223"/>
      <c r="B5" s="20" t="s">
        <v>18</v>
      </c>
      <c r="C5" s="20" t="s">
        <v>19</v>
      </c>
      <c r="D5" s="20" t="s">
        <v>20</v>
      </c>
      <c r="E5" s="20" t="s">
        <v>21</v>
      </c>
    </row>
    <row r="6" spans="1:6" ht="45" hidden="1" customHeight="1" x14ac:dyDescent="0.25">
      <c r="A6" s="114" t="s">
        <v>137</v>
      </c>
      <c r="B6" s="23" t="s">
        <v>135</v>
      </c>
      <c r="C6" s="23" t="s">
        <v>135</v>
      </c>
      <c r="D6" s="23" t="s">
        <v>135</v>
      </c>
      <c r="E6" s="23" t="s">
        <v>135</v>
      </c>
    </row>
    <row r="7" spans="1:6" ht="45" hidden="1" customHeight="1" x14ac:dyDescent="0.25">
      <c r="A7" s="114" t="s">
        <v>137</v>
      </c>
      <c r="B7" s="23" t="s">
        <v>135</v>
      </c>
      <c r="C7" s="23" t="s">
        <v>135</v>
      </c>
      <c r="D7" s="22" t="s">
        <v>135</v>
      </c>
      <c r="E7" s="23" t="s">
        <v>135</v>
      </c>
    </row>
    <row r="8" spans="1:6" ht="45" hidden="1" customHeight="1" x14ac:dyDescent="0.25">
      <c r="A8" s="115" t="s">
        <v>137</v>
      </c>
      <c r="B8" s="23" t="s">
        <v>135</v>
      </c>
      <c r="C8" s="23" t="s">
        <v>135</v>
      </c>
      <c r="D8" s="23" t="s">
        <v>135</v>
      </c>
      <c r="E8" s="23" t="s">
        <v>135</v>
      </c>
    </row>
    <row r="9" spans="1:6" ht="25.5" customHeight="1" x14ac:dyDescent="0.25">
      <c r="A9" s="110" t="s">
        <v>22</v>
      </c>
      <c r="B9" s="180" t="s">
        <v>23</v>
      </c>
      <c r="C9" s="181"/>
      <c r="D9" s="181"/>
      <c r="E9" s="182"/>
    </row>
    <row r="10" spans="1:6" ht="13" x14ac:dyDescent="0.25">
      <c r="A10" s="12"/>
      <c r="B10" s="11"/>
      <c r="C10" s="11"/>
      <c r="D10" s="11"/>
      <c r="E10" s="11"/>
    </row>
    <row r="11" spans="1:6" x14ac:dyDescent="0.25">
      <c r="B11" s="11"/>
      <c r="C11" s="11"/>
      <c r="D11" s="11"/>
      <c r="E11" s="11"/>
    </row>
    <row r="12" spans="1:6" ht="22.5" customHeight="1" x14ac:dyDescent="0.25">
      <c r="A12" s="188" t="s">
        <v>51</v>
      </c>
      <c r="B12" s="224"/>
      <c r="C12" s="224"/>
      <c r="D12" s="224"/>
      <c r="E12" s="224"/>
      <c r="F12" s="189"/>
    </row>
    <row r="13" spans="1:6" ht="22.5" customHeight="1" x14ac:dyDescent="0.25">
      <c r="A13" s="188" t="s">
        <v>3</v>
      </c>
      <c r="B13" s="224"/>
      <c r="C13" s="224"/>
      <c r="D13" s="224"/>
      <c r="E13" s="224"/>
      <c r="F13" s="189"/>
    </row>
    <row r="14" spans="1:6" ht="33" customHeight="1" x14ac:dyDescent="0.25">
      <c r="A14" s="20" t="s">
        <v>52</v>
      </c>
      <c r="B14" s="20" t="s">
        <v>4</v>
      </c>
      <c r="C14" s="20" t="s">
        <v>5</v>
      </c>
      <c r="D14" s="20" t="s">
        <v>6</v>
      </c>
      <c r="E14" s="20" t="s">
        <v>7</v>
      </c>
      <c r="F14" s="20" t="s">
        <v>8</v>
      </c>
    </row>
    <row r="15" spans="1:6" ht="22.5" customHeight="1" x14ac:dyDescent="0.25">
      <c r="A15" s="1" t="s">
        <v>53</v>
      </c>
      <c r="B15" s="262">
        <v>1.093</v>
      </c>
      <c r="C15" s="262">
        <v>1.085</v>
      </c>
      <c r="D15" s="262">
        <v>1.073</v>
      </c>
      <c r="E15" s="262">
        <v>1.079</v>
      </c>
      <c r="F15" s="262" t="s">
        <v>790</v>
      </c>
    </row>
    <row r="16" spans="1:6" ht="22.5" customHeight="1" x14ac:dyDescent="0.25">
      <c r="A16" s="1" t="s">
        <v>54</v>
      </c>
      <c r="B16" s="262">
        <v>1.048</v>
      </c>
      <c r="C16" s="262">
        <v>1.0469999999999999</v>
      </c>
      <c r="D16" s="262">
        <v>1.0469999999999999</v>
      </c>
      <c r="E16" s="262">
        <v>1.0449999999999999</v>
      </c>
      <c r="F16" s="262" t="s">
        <v>791</v>
      </c>
    </row>
    <row r="17" spans="1:6" ht="22.5" customHeight="1" x14ac:dyDescent="0.25">
      <c r="A17" s="1" t="s">
        <v>55</v>
      </c>
      <c r="B17" s="262">
        <v>1.0349999999999999</v>
      </c>
      <c r="C17" s="262">
        <v>1.032</v>
      </c>
      <c r="D17" s="262">
        <v>1.0269999999999999</v>
      </c>
      <c r="E17" s="262">
        <v>1.03</v>
      </c>
      <c r="F17" s="262" t="s">
        <v>792</v>
      </c>
    </row>
    <row r="18" spans="1:6" ht="22.5" customHeight="1" x14ac:dyDescent="0.25">
      <c r="A18" s="1" t="s">
        <v>56</v>
      </c>
      <c r="B18" s="262">
        <v>1.024</v>
      </c>
      <c r="C18" s="262">
        <v>1.0229999999999999</v>
      </c>
      <c r="D18" s="262">
        <v>1.0209999999999999</v>
      </c>
      <c r="E18" s="262">
        <v>1.022</v>
      </c>
      <c r="F18" s="262"/>
    </row>
    <row r="19" spans="1:6" ht="22.5" customHeight="1" x14ac:dyDescent="0.25">
      <c r="A19" s="1" t="s">
        <v>57</v>
      </c>
      <c r="B19" s="262">
        <v>1.0189999999999999</v>
      </c>
      <c r="C19" s="262">
        <v>1.018</v>
      </c>
      <c r="D19" s="262">
        <v>1.0149999999999999</v>
      </c>
      <c r="E19" s="262">
        <v>1.0169999999999999</v>
      </c>
      <c r="F19" s="262"/>
    </row>
    <row r="20" spans="1:6" ht="22.5" customHeight="1" x14ac:dyDescent="0.25">
      <c r="A20" s="1" t="s">
        <v>57</v>
      </c>
      <c r="B20" s="262">
        <v>1.0129999999999999</v>
      </c>
      <c r="C20" s="262">
        <v>1.0129999999999999</v>
      </c>
      <c r="D20" s="262">
        <v>1.0109999999999999</v>
      </c>
      <c r="E20" s="262">
        <v>1.012</v>
      </c>
      <c r="F20" s="262"/>
    </row>
    <row r="21" spans="1:6" ht="22.5" customHeight="1" x14ac:dyDescent="0.25">
      <c r="A21" s="1" t="s">
        <v>58</v>
      </c>
      <c r="B21" s="262">
        <v>1.0089999999999999</v>
      </c>
      <c r="C21" s="262">
        <v>1.008</v>
      </c>
      <c r="D21" s="262">
        <v>1.006</v>
      </c>
      <c r="E21" s="262">
        <v>1.0069999999999999</v>
      </c>
      <c r="F21" s="262"/>
    </row>
    <row r="22" spans="1:6" ht="22.5" customHeight="1" x14ac:dyDescent="0.25">
      <c r="A22" s="1" t="s">
        <v>58</v>
      </c>
      <c r="B22" s="263"/>
      <c r="C22" s="263"/>
      <c r="D22" s="263"/>
      <c r="E22" s="263"/>
      <c r="F22" s="263"/>
    </row>
    <row r="24" spans="1:6" ht="22.5" customHeight="1" x14ac:dyDescent="0.25">
      <c r="A24" s="188" t="s">
        <v>59</v>
      </c>
      <c r="B24" s="224"/>
      <c r="C24" s="224"/>
      <c r="D24" s="224"/>
      <c r="E24" s="224"/>
      <c r="F24" s="189"/>
    </row>
    <row r="25" spans="1:6" ht="22.5" customHeight="1" x14ac:dyDescent="0.25">
      <c r="A25" s="188" t="s">
        <v>15</v>
      </c>
      <c r="B25" s="224"/>
      <c r="C25" s="224"/>
      <c r="D25" s="224"/>
      <c r="E25" s="224"/>
      <c r="F25" s="189"/>
    </row>
    <row r="26" spans="1:6" ht="33" customHeight="1" x14ac:dyDescent="0.25">
      <c r="A26" s="20" t="s">
        <v>9</v>
      </c>
      <c r="B26" s="20" t="s">
        <v>4</v>
      </c>
      <c r="C26" s="20" t="s">
        <v>5</v>
      </c>
      <c r="D26" s="20" t="s">
        <v>6</v>
      </c>
      <c r="E26" s="20" t="s">
        <v>7</v>
      </c>
      <c r="F26" s="20" t="s">
        <v>8</v>
      </c>
    </row>
    <row r="27" spans="1:6" ht="22.5" customHeight="1" x14ac:dyDescent="0.25">
      <c r="A27" s="1" t="s">
        <v>10</v>
      </c>
      <c r="B27" s="10"/>
      <c r="C27" s="10"/>
      <c r="D27" s="10"/>
      <c r="E27" s="10"/>
      <c r="F27" s="10"/>
    </row>
    <row r="28" spans="1:6" ht="22.5" customHeight="1" x14ac:dyDescent="0.25">
      <c r="A28" s="1" t="s">
        <v>11</v>
      </c>
      <c r="B28" s="10"/>
      <c r="C28" s="10"/>
      <c r="D28" s="10"/>
      <c r="E28" s="10"/>
      <c r="F28" s="10"/>
    </row>
    <row r="29" spans="1:6" ht="22.5" customHeight="1" x14ac:dyDescent="0.25">
      <c r="A29" s="1" t="s">
        <v>12</v>
      </c>
      <c r="B29" s="10"/>
      <c r="C29" s="10"/>
      <c r="D29" s="10"/>
      <c r="E29" s="10"/>
      <c r="F29" s="10"/>
    </row>
    <row r="30" spans="1:6" ht="22.5" customHeight="1" x14ac:dyDescent="0.25">
      <c r="A30" s="1" t="s">
        <v>13</v>
      </c>
      <c r="B30" s="10"/>
      <c r="C30" s="10"/>
      <c r="D30" s="10"/>
      <c r="E30" s="10"/>
      <c r="F30" s="10"/>
    </row>
    <row r="31" spans="1:6" ht="22.5" customHeight="1" x14ac:dyDescent="0.25">
      <c r="A31" s="1" t="s">
        <v>14</v>
      </c>
      <c r="B31" s="10"/>
      <c r="C31" s="10"/>
      <c r="D31" s="10"/>
      <c r="E31" s="10"/>
      <c r="F31" s="10"/>
    </row>
    <row r="33" spans="1:6" ht="22.5" customHeight="1" x14ac:dyDescent="0.25">
      <c r="A33" s="188" t="s">
        <v>59</v>
      </c>
      <c r="B33" s="224"/>
      <c r="C33" s="224"/>
      <c r="D33" s="224"/>
      <c r="E33" s="224"/>
      <c r="F33" s="189"/>
    </row>
    <row r="34" spans="1:6" ht="22.5" customHeight="1" x14ac:dyDescent="0.25">
      <c r="A34" s="188" t="s">
        <v>16</v>
      </c>
      <c r="B34" s="224"/>
      <c r="C34" s="224"/>
      <c r="D34" s="224"/>
      <c r="E34" s="224"/>
      <c r="F34" s="189"/>
    </row>
    <row r="35" spans="1:6" ht="33" customHeight="1" x14ac:dyDescent="0.25">
      <c r="A35" s="20" t="s">
        <v>9</v>
      </c>
      <c r="B35" s="20" t="s">
        <v>4</v>
      </c>
      <c r="C35" s="20" t="s">
        <v>5</v>
      </c>
      <c r="D35" s="20" t="s">
        <v>6</v>
      </c>
      <c r="E35" s="20" t="s">
        <v>7</v>
      </c>
      <c r="F35" s="20" t="s">
        <v>8</v>
      </c>
    </row>
    <row r="36" spans="1:6" ht="22.5" customHeight="1" x14ac:dyDescent="0.25">
      <c r="A36" s="1" t="s">
        <v>10</v>
      </c>
      <c r="B36" s="10"/>
      <c r="C36" s="10"/>
      <c r="D36" s="10"/>
      <c r="E36" s="10"/>
      <c r="F36" s="10"/>
    </row>
    <row r="37" spans="1:6" ht="22.5" customHeight="1" x14ac:dyDescent="0.25">
      <c r="A37" s="1" t="s">
        <v>11</v>
      </c>
      <c r="B37" s="10"/>
      <c r="C37" s="10"/>
      <c r="D37" s="10"/>
      <c r="E37" s="10"/>
      <c r="F37" s="10"/>
    </row>
    <row r="38" spans="1:6" ht="22.5" customHeight="1" x14ac:dyDescent="0.25">
      <c r="A38" s="1" t="s">
        <v>12</v>
      </c>
      <c r="B38" s="10"/>
      <c r="C38" s="10"/>
      <c r="D38" s="10"/>
      <c r="E38" s="10"/>
      <c r="F38" s="10"/>
    </row>
    <row r="39" spans="1:6" ht="22.5" customHeight="1" x14ac:dyDescent="0.25">
      <c r="A39" s="1" t="s">
        <v>13</v>
      </c>
      <c r="B39" s="10"/>
      <c r="C39" s="10"/>
      <c r="D39" s="10"/>
      <c r="E39" s="10"/>
      <c r="F39" s="10"/>
    </row>
    <row r="40" spans="1:6" ht="22.5" customHeight="1" x14ac:dyDescent="0.25">
      <c r="A40" s="1" t="s">
        <v>14</v>
      </c>
      <c r="B40" s="10"/>
      <c r="C40" s="10"/>
      <c r="D40" s="10"/>
      <c r="E40" s="10"/>
      <c r="F40"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66" zoomScaleNormal="80" zoomScaleSheetLayoutView="100" workbookViewId="0">
      <selection activeCell="H7" sqref="H7"/>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13" t="s">
        <v>28</v>
      </c>
      <c r="B1" s="13"/>
      <c r="C1" s="13"/>
      <c r="D1" s="13"/>
      <c r="G1" s="24"/>
      <c r="H1" s="225" t="s">
        <v>151</v>
      </c>
      <c r="I1" s="226"/>
    </row>
    <row r="2" spans="1:17" ht="27.75" customHeight="1" x14ac:dyDescent="0.25">
      <c r="A2" s="202" t="s">
        <v>150</v>
      </c>
      <c r="B2" s="203"/>
      <c r="C2" s="203"/>
      <c r="D2" s="203"/>
      <c r="E2" s="203"/>
      <c r="F2" s="203"/>
      <c r="G2" s="203"/>
      <c r="H2" s="203"/>
      <c r="I2" s="203"/>
      <c r="J2" s="203"/>
      <c r="K2" s="203"/>
      <c r="L2" s="203"/>
      <c r="M2" s="203"/>
      <c r="N2" s="203"/>
      <c r="O2" s="203"/>
      <c r="P2" s="203"/>
      <c r="Q2" s="203"/>
    </row>
    <row r="3" spans="1:17" ht="17.25" customHeight="1" x14ac:dyDescent="0.25">
      <c r="A3" s="13"/>
      <c r="B3" s="13"/>
      <c r="C3" s="13"/>
      <c r="D3" s="13"/>
      <c r="G3" s="24"/>
    </row>
    <row r="4" spans="1:17" s="9" customFormat="1" ht="25.5" customHeight="1" x14ac:dyDescent="0.25">
      <c r="A4" s="227" t="str">
        <f>Overview!B4&amp; " - Effective from "&amp;Overview!D4&amp;" - "&amp;Overview!E4&amp;" new designated EHV charges"</f>
        <v>Energy Assets Networks Limited - GSP_G - Effective from 1 April 2025 - Final new designated EHV charges</v>
      </c>
      <c r="B4" s="228"/>
      <c r="C4" s="228"/>
      <c r="D4" s="228"/>
      <c r="E4" s="228"/>
      <c r="F4" s="228"/>
      <c r="G4" s="228"/>
      <c r="H4" s="228"/>
      <c r="I4" s="228"/>
      <c r="J4" s="228"/>
      <c r="K4" s="228"/>
      <c r="L4" s="228"/>
      <c r="M4" s="228"/>
      <c r="N4" s="228"/>
      <c r="O4" s="228"/>
      <c r="P4" s="228"/>
      <c r="Q4" s="228"/>
    </row>
    <row r="5" spans="1:17" ht="69.75" customHeight="1" x14ac:dyDescent="0.25">
      <c r="A5" s="28" t="s">
        <v>154</v>
      </c>
      <c r="B5" s="28" t="s">
        <v>61</v>
      </c>
      <c r="C5" s="28" t="s">
        <v>45</v>
      </c>
      <c r="D5" s="28" t="s">
        <v>46</v>
      </c>
      <c r="E5" s="28" t="s">
        <v>62</v>
      </c>
      <c r="F5" s="28" t="s">
        <v>45</v>
      </c>
      <c r="G5" s="28" t="s">
        <v>47</v>
      </c>
      <c r="H5" s="58" t="s">
        <v>39</v>
      </c>
      <c r="I5" s="46" t="s">
        <v>619</v>
      </c>
      <c r="J5" s="58" t="str">
        <f>'Annex 2 Designated EHV charges'!I10</f>
        <v>Import
Super Red
unit charge
(p/kWh)</v>
      </c>
      <c r="K5" s="58" t="str">
        <f>'Annex 2 Designated EHV charges'!J10</f>
        <v>Import
fixed charge
(p/day)</v>
      </c>
      <c r="L5" s="58" t="str">
        <f>'Annex 2 Designated EHV charges'!K10</f>
        <v>Import
capacity charge
(p/kVA/day)</v>
      </c>
      <c r="M5" s="58" t="str">
        <f>'Annex 2 Designated EHV charges'!L10</f>
        <v>Import
exceeded capacity charge
(p/kVA/day)</v>
      </c>
      <c r="N5" s="58" t="str">
        <f>'Annex 2 Designated EHV charges'!M10</f>
        <v>Export
Super Red
unit charge
(p/kWh)</v>
      </c>
      <c r="O5" s="58" t="str">
        <f>'Annex 2 Designated EHV charges'!N10</f>
        <v>Export
fixed charge
(p/day)</v>
      </c>
      <c r="P5" s="58" t="str">
        <f>'Annex 2 Designated EHV charges'!O10</f>
        <v>Export
capacity charge
(p/kVA/day)</v>
      </c>
      <c r="Q5" s="58" t="str">
        <f>'Annex 2 Designated EHV charges'!P10</f>
        <v>Export
exceeded capacity charge
(p/kVA/day)</v>
      </c>
    </row>
    <row r="6" spans="1:17" ht="22.5" customHeight="1" x14ac:dyDescent="0.25">
      <c r="A6" s="264" t="s">
        <v>793</v>
      </c>
      <c r="B6" s="265"/>
      <c r="C6" s="265"/>
      <c r="D6" s="265"/>
      <c r="E6" s="265"/>
      <c r="F6" s="265"/>
      <c r="G6" s="265"/>
      <c r="H6" s="265"/>
      <c r="I6" s="265"/>
      <c r="J6" s="265"/>
      <c r="K6" s="265"/>
      <c r="L6" s="265"/>
      <c r="M6" s="265"/>
      <c r="N6" s="265"/>
      <c r="O6" s="265"/>
      <c r="P6" s="265"/>
      <c r="Q6" s="266"/>
    </row>
    <row r="8" spans="1:17" s="24" customFormat="1" ht="27.75" customHeight="1" x14ac:dyDescent="0.25">
      <c r="A8" s="227" t="str">
        <f>Overview!B4&amp; " - Effective from "&amp;Overview!D4&amp;" - "&amp;Overview!E4&amp;" new designated EHV line loss factors"</f>
        <v>Energy Assets Networks Limited - GSP_G - Effective from 1 April 2025 - Final new designated EHV line loss factors</v>
      </c>
      <c r="B8" s="228"/>
      <c r="C8" s="228"/>
      <c r="D8" s="228"/>
      <c r="E8" s="228"/>
      <c r="F8" s="228"/>
      <c r="G8" s="228"/>
      <c r="H8" s="228"/>
      <c r="I8" s="228"/>
      <c r="J8" s="228"/>
      <c r="K8" s="228"/>
      <c r="L8" s="228"/>
      <c r="M8" s="228"/>
      <c r="N8" s="228"/>
      <c r="O8" s="228"/>
      <c r="P8" s="228"/>
      <c r="Q8" s="228"/>
    </row>
    <row r="9" spans="1:17" ht="62.25" customHeight="1" x14ac:dyDescent="0.25">
      <c r="A9" s="28" t="s">
        <v>154</v>
      </c>
      <c r="B9" s="28" t="s">
        <v>61</v>
      </c>
      <c r="C9" s="28" t="s">
        <v>45</v>
      </c>
      <c r="D9" s="28" t="s">
        <v>46</v>
      </c>
      <c r="E9" s="28" t="s">
        <v>62</v>
      </c>
      <c r="F9" s="28" t="s">
        <v>45</v>
      </c>
      <c r="G9" s="28" t="s">
        <v>47</v>
      </c>
      <c r="H9" s="58" t="s">
        <v>39</v>
      </c>
      <c r="I9" s="46" t="s">
        <v>619</v>
      </c>
      <c r="J9" s="30" t="s">
        <v>119</v>
      </c>
      <c r="K9" s="30" t="s">
        <v>118</v>
      </c>
      <c r="L9" s="30" t="s">
        <v>120</v>
      </c>
      <c r="M9" s="30" t="s">
        <v>121</v>
      </c>
      <c r="N9" s="31" t="s">
        <v>122</v>
      </c>
      <c r="O9" s="31" t="s">
        <v>123</v>
      </c>
      <c r="P9" s="31" t="s">
        <v>124</v>
      </c>
      <c r="Q9" s="31" t="s">
        <v>125</v>
      </c>
    </row>
    <row r="10" spans="1:17" ht="22.5" customHeight="1" x14ac:dyDescent="0.25">
      <c r="A10" s="264" t="s">
        <v>793</v>
      </c>
      <c r="B10" s="265"/>
      <c r="C10" s="265"/>
      <c r="D10" s="265"/>
      <c r="E10" s="265"/>
      <c r="F10" s="265"/>
      <c r="G10" s="265"/>
      <c r="H10" s="265"/>
      <c r="I10" s="265"/>
      <c r="J10" s="265"/>
      <c r="K10" s="265"/>
      <c r="L10" s="265"/>
      <c r="M10" s="265"/>
      <c r="N10" s="265"/>
      <c r="O10" s="265"/>
      <c r="P10" s="265"/>
      <c r="Q10" s="266"/>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H1:I1"/>
    <mergeCell ref="A4:Q4"/>
    <mergeCell ref="A2:Q2"/>
    <mergeCell ref="A8:Q8"/>
    <mergeCell ref="A6:Q6"/>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2019-11-22T15:48:25Z</cp:lastPrinted>
  <dcterms:created xsi:type="dcterms:W3CDTF">2009-11-12T11:38:00Z</dcterms:created>
  <dcterms:modified xsi:type="dcterms:W3CDTF">2024-01-11T14:12:00Z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ies>
</file>